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7200" yWindow="6330" windowWidth="8100" windowHeight="4335"/>
  </bookViews>
  <sheets>
    <sheet name="Plan1" sheetId="1" r:id="rId1"/>
  </sheets>
  <definedNames>
    <definedName name="_xlnm.Print_Area" localSheetId="0">Plan1!$A$1:$AX$37</definedName>
  </definedNames>
  <calcPr calcId="145621"/>
</workbook>
</file>

<file path=xl/calcChain.xml><?xml version="1.0" encoding="utf-8"?>
<calcChain xmlns="http://schemas.openxmlformats.org/spreadsheetml/2006/main">
  <c r="AC26" i="1" l="1"/>
  <c r="AE26" i="1"/>
  <c r="AG26" i="1"/>
  <c r="AI26" i="1"/>
  <c r="AK26" i="1"/>
  <c r="AM26" i="1"/>
  <c r="AO26" i="1"/>
  <c r="AQ26" i="1"/>
  <c r="AS26" i="1"/>
  <c r="AU26" i="1"/>
  <c r="AW26" i="1"/>
  <c r="AA26" i="1"/>
  <c r="Y26" i="1" l="1"/>
  <c r="W26" i="1"/>
  <c r="U26" i="1" l="1"/>
  <c r="S26" i="1"/>
  <c r="Q26" i="1" l="1"/>
  <c r="O26" i="1"/>
  <c r="M26" i="1" l="1"/>
  <c r="K26" i="1"/>
  <c r="I26" i="1" l="1"/>
  <c r="G26" i="1"/>
  <c r="E26" i="1" l="1"/>
  <c r="C26" i="1"/>
  <c r="AK15" i="1" l="1"/>
  <c r="AK33" i="1" s="1"/>
  <c r="AG15" i="1"/>
  <c r="AG33" i="1" s="1"/>
  <c r="M15" i="1"/>
  <c r="M33" i="1" s="1"/>
  <c r="I15" i="1"/>
  <c r="I33" i="1" s="1"/>
  <c r="T12" i="1" l="1"/>
  <c r="AV29" i="1" l="1"/>
  <c r="AU15" i="1"/>
  <c r="AU33" i="1" s="1"/>
  <c r="AW15" i="1"/>
  <c r="AW33" i="1" s="1"/>
  <c r="AR30" i="1"/>
  <c r="AN28" i="1"/>
  <c r="AJ28" i="1"/>
  <c r="AF28" i="1"/>
  <c r="AB27" i="1"/>
  <c r="X23" i="1"/>
  <c r="T24" i="1"/>
  <c r="P17" i="1"/>
  <c r="L17" i="1"/>
  <c r="H28" i="1"/>
  <c r="H8" i="1"/>
  <c r="H5" i="1"/>
  <c r="H6" i="1"/>
  <c r="H7" i="1"/>
  <c r="H9" i="1"/>
  <c r="H10" i="1"/>
  <c r="H11" i="1"/>
  <c r="H12" i="1"/>
  <c r="H16" i="1"/>
  <c r="G15" i="1"/>
  <c r="G33" i="1" s="1"/>
  <c r="H13" i="1"/>
  <c r="H25" i="1"/>
  <c r="H14" i="1"/>
  <c r="H19" i="1"/>
  <c r="H22" i="1"/>
  <c r="H20" i="1"/>
  <c r="H21" i="1"/>
  <c r="H27" i="1"/>
  <c r="H24" i="1"/>
  <c r="H18" i="1"/>
  <c r="D29" i="1"/>
  <c r="H15" i="1" l="1"/>
  <c r="AV11" i="1"/>
  <c r="AN11" i="1"/>
  <c r="AJ11" i="1"/>
  <c r="AF11" i="1"/>
  <c r="AB11" i="1"/>
  <c r="P32" i="1"/>
  <c r="L32" i="1"/>
  <c r="H32" i="1"/>
  <c r="D22" i="1"/>
  <c r="AR11" i="1" l="1"/>
  <c r="E15" i="1" l="1"/>
  <c r="E33" i="1" s="1"/>
  <c r="K15" i="1"/>
  <c r="K33" i="1" s="1"/>
  <c r="O15" i="1"/>
  <c r="O33" i="1" s="1"/>
  <c r="Q15" i="1"/>
  <c r="Q33" i="1" s="1"/>
  <c r="S15" i="1"/>
  <c r="S33" i="1" s="1"/>
  <c r="U15" i="1"/>
  <c r="U33" i="1" s="1"/>
  <c r="W15" i="1"/>
  <c r="W33" i="1" s="1"/>
  <c r="Y15" i="1"/>
  <c r="Y33" i="1" s="1"/>
  <c r="AA15" i="1"/>
  <c r="AA33" i="1" s="1"/>
  <c r="AC15" i="1"/>
  <c r="AC33" i="1" s="1"/>
  <c r="AE15" i="1"/>
  <c r="AE33" i="1" s="1"/>
  <c r="AI15" i="1"/>
  <c r="AI33" i="1" s="1"/>
  <c r="AM15" i="1"/>
  <c r="AM33" i="1" s="1"/>
  <c r="AO15" i="1"/>
  <c r="AO33" i="1" s="1"/>
  <c r="AQ15" i="1"/>
  <c r="AQ33" i="1" s="1"/>
  <c r="AS15" i="1"/>
  <c r="AS33" i="1" s="1"/>
  <c r="AH13" i="1" l="1"/>
  <c r="AH14" i="1"/>
  <c r="AH12" i="1"/>
  <c r="AH11" i="1"/>
  <c r="AJ25" i="1"/>
  <c r="X24" i="1" l="1"/>
  <c r="C15" i="1" l="1"/>
  <c r="C33" i="1" s="1"/>
  <c r="AV10" i="1" l="1"/>
  <c r="AV12" i="1"/>
  <c r="AV13" i="1"/>
  <c r="AV18" i="1"/>
  <c r="AV14" i="1"/>
  <c r="AV17" i="1"/>
  <c r="AV16" i="1"/>
  <c r="AV26" i="1" s="1"/>
  <c r="AV19" i="1"/>
  <c r="AV25" i="1"/>
  <c r="AV24" i="1"/>
  <c r="AV28" i="1"/>
  <c r="AV21" i="1"/>
  <c r="AV31" i="1"/>
  <c r="AV22" i="1"/>
  <c r="AV8" i="1"/>
  <c r="AV20" i="1"/>
  <c r="AV9" i="1"/>
  <c r="AV23" i="1"/>
  <c r="AV27" i="1"/>
  <c r="AV7" i="1"/>
  <c r="AV6" i="1"/>
  <c r="AV5" i="1"/>
  <c r="AV32" i="1"/>
  <c r="AR10" i="1"/>
  <c r="AR12" i="1"/>
  <c r="AR13" i="1"/>
  <c r="AR18" i="1"/>
  <c r="AR14" i="1"/>
  <c r="AR17" i="1"/>
  <c r="AR16" i="1"/>
  <c r="AR26" i="1" s="1"/>
  <c r="AR19" i="1"/>
  <c r="AR25" i="1"/>
  <c r="AR24" i="1"/>
  <c r="AR28" i="1"/>
  <c r="AR20" i="1"/>
  <c r="AR22" i="1"/>
  <c r="AR8" i="1"/>
  <c r="AR21" i="1"/>
  <c r="AR9" i="1"/>
  <c r="AR23" i="1"/>
  <c r="AR29" i="1"/>
  <c r="AR27" i="1"/>
  <c r="AR7" i="1"/>
  <c r="AR6" i="1"/>
  <c r="AR5" i="1"/>
  <c r="AR32" i="1"/>
  <c r="AN10" i="1"/>
  <c r="AN12" i="1"/>
  <c r="AN21" i="1"/>
  <c r="AN14" i="1"/>
  <c r="AN16" i="1"/>
  <c r="AN26" i="1" s="1"/>
  <c r="AN13" i="1"/>
  <c r="AN17" i="1"/>
  <c r="AN24" i="1"/>
  <c r="AN23" i="1"/>
  <c r="AN27" i="1"/>
  <c r="AN19" i="1"/>
  <c r="AN31" i="1"/>
  <c r="AN20" i="1"/>
  <c r="AN7" i="1"/>
  <c r="AN18" i="1"/>
  <c r="AN9" i="1"/>
  <c r="AN22" i="1"/>
  <c r="AN25" i="1"/>
  <c r="AN8" i="1"/>
  <c r="AN6" i="1"/>
  <c r="AN32" i="1"/>
  <c r="AN5" i="1"/>
  <c r="AN29" i="1"/>
  <c r="AJ10" i="1"/>
  <c r="AJ12" i="1"/>
  <c r="AJ21" i="1"/>
  <c r="AJ14" i="1"/>
  <c r="AJ16" i="1"/>
  <c r="AJ26" i="1" s="1"/>
  <c r="AJ13" i="1"/>
  <c r="AJ17" i="1"/>
  <c r="AJ24" i="1"/>
  <c r="AJ23" i="1"/>
  <c r="AJ27" i="1"/>
  <c r="AJ20" i="1"/>
  <c r="AJ31" i="1"/>
  <c r="AJ19" i="1"/>
  <c r="AJ7" i="1"/>
  <c r="AJ18" i="1"/>
  <c r="AJ9" i="1"/>
  <c r="AJ22" i="1"/>
  <c r="AJ6" i="1"/>
  <c r="AJ8" i="1"/>
  <c r="AJ32" i="1"/>
  <c r="AJ5" i="1"/>
  <c r="AJ15" i="1" s="1"/>
  <c r="AJ29" i="1"/>
  <c r="AF10" i="1"/>
  <c r="AF12" i="1"/>
  <c r="AF21" i="1"/>
  <c r="AF14" i="1"/>
  <c r="AF16" i="1"/>
  <c r="AF26" i="1" s="1"/>
  <c r="AF13" i="1"/>
  <c r="AF17" i="1"/>
  <c r="AF24" i="1"/>
  <c r="AF23" i="1"/>
  <c r="AF27" i="1"/>
  <c r="AF20" i="1"/>
  <c r="AF31" i="1"/>
  <c r="AF19" i="1"/>
  <c r="AF7" i="1"/>
  <c r="AF18" i="1"/>
  <c r="AF22" i="1"/>
  <c r="AF25" i="1"/>
  <c r="AF6" i="1"/>
  <c r="AF8" i="1"/>
  <c r="AF32" i="1"/>
  <c r="AF5" i="1"/>
  <c r="AF29" i="1"/>
  <c r="AB10" i="1"/>
  <c r="AB12" i="1"/>
  <c r="AB16" i="1"/>
  <c r="AB14" i="1"/>
  <c r="AB22" i="1"/>
  <c r="AB13" i="1"/>
  <c r="AB17" i="1"/>
  <c r="AB24" i="1"/>
  <c r="AB23" i="1"/>
  <c r="AB28" i="1"/>
  <c r="AB20" i="1"/>
  <c r="AB31" i="1"/>
  <c r="AB19" i="1"/>
  <c r="AB7" i="1"/>
  <c r="AB18" i="1"/>
  <c r="AB21" i="1"/>
  <c r="AB25" i="1"/>
  <c r="AB6" i="1"/>
  <c r="AB8" i="1"/>
  <c r="AB32" i="1"/>
  <c r="AB5" i="1"/>
  <c r="AB29" i="1"/>
  <c r="X32" i="1"/>
  <c r="X29" i="1"/>
  <c r="X30" i="1"/>
  <c r="X27" i="1"/>
  <c r="X28" i="1"/>
  <c r="X25" i="1"/>
  <c r="X18" i="1"/>
  <c r="X20" i="1"/>
  <c r="X21" i="1"/>
  <c r="X17" i="1"/>
  <c r="X19" i="1"/>
  <c r="X16" i="1"/>
  <c r="X22" i="1"/>
  <c r="X13" i="1"/>
  <c r="X14" i="1"/>
  <c r="X31" i="1"/>
  <c r="X12" i="1"/>
  <c r="X11" i="1"/>
  <c r="X10" i="1"/>
  <c r="X9" i="1"/>
  <c r="X6" i="1"/>
  <c r="X7" i="1"/>
  <c r="X8" i="1"/>
  <c r="X5" i="1"/>
  <c r="T32" i="1"/>
  <c r="T29" i="1"/>
  <c r="T31" i="1"/>
  <c r="T30" i="1"/>
  <c r="T27" i="1"/>
  <c r="T28" i="1"/>
  <c r="T18" i="1"/>
  <c r="T17" i="1"/>
  <c r="T23" i="1"/>
  <c r="T20" i="1"/>
  <c r="T25" i="1"/>
  <c r="T22" i="1"/>
  <c r="T19" i="1"/>
  <c r="T16" i="1"/>
  <c r="T21" i="1"/>
  <c r="T13" i="1"/>
  <c r="T14" i="1"/>
  <c r="T11" i="1"/>
  <c r="T10" i="1"/>
  <c r="T9" i="1"/>
  <c r="T6" i="1"/>
  <c r="T7" i="1"/>
  <c r="T8" i="1"/>
  <c r="T5" i="1"/>
  <c r="P29" i="1"/>
  <c r="P31" i="1"/>
  <c r="P30" i="1"/>
  <c r="P23" i="1"/>
  <c r="P28" i="1"/>
  <c r="P18" i="1"/>
  <c r="P19" i="1"/>
  <c r="P24" i="1"/>
  <c r="P25" i="1"/>
  <c r="P27" i="1"/>
  <c r="P22" i="1"/>
  <c r="P16" i="1"/>
  <c r="P20" i="1"/>
  <c r="P21" i="1"/>
  <c r="P13" i="1"/>
  <c r="P14" i="1"/>
  <c r="P12" i="1"/>
  <c r="P9" i="1"/>
  <c r="P10" i="1"/>
  <c r="P11" i="1"/>
  <c r="P7" i="1"/>
  <c r="P6" i="1"/>
  <c r="P8" i="1"/>
  <c r="P5" i="1"/>
  <c r="L31" i="1"/>
  <c r="L30" i="1"/>
  <c r="L29" i="1"/>
  <c r="L23" i="1"/>
  <c r="L28" i="1"/>
  <c r="L18" i="1"/>
  <c r="L20" i="1"/>
  <c r="L27" i="1"/>
  <c r="L24" i="1"/>
  <c r="L21" i="1"/>
  <c r="L14" i="1"/>
  <c r="L19" i="1"/>
  <c r="L22" i="1"/>
  <c r="L25" i="1"/>
  <c r="L13" i="1"/>
  <c r="L16" i="1"/>
  <c r="L12" i="1"/>
  <c r="L9" i="1"/>
  <c r="L11" i="1"/>
  <c r="L10" i="1"/>
  <c r="L6" i="1"/>
  <c r="L7" i="1"/>
  <c r="L8" i="1"/>
  <c r="L5" i="1"/>
  <c r="H17" i="1"/>
  <c r="H31" i="1"/>
  <c r="H30" i="1"/>
  <c r="H29" i="1"/>
  <c r="H23" i="1"/>
  <c r="D32" i="1"/>
  <c r="D31" i="1"/>
  <c r="D30" i="1"/>
  <c r="D28" i="1"/>
  <c r="D23" i="1"/>
  <c r="D19" i="1"/>
  <c r="D20" i="1"/>
  <c r="D24" i="1"/>
  <c r="D21" i="1"/>
  <c r="D18" i="1"/>
  <c r="D25" i="1"/>
  <c r="D17" i="1"/>
  <c r="D27" i="1"/>
  <c r="D14" i="1"/>
  <c r="D13" i="1"/>
  <c r="D16" i="1"/>
  <c r="D11" i="1"/>
  <c r="D10" i="1"/>
  <c r="D9" i="1"/>
  <c r="D12" i="1"/>
  <c r="D6" i="1"/>
  <c r="D7" i="1"/>
  <c r="D5" i="1"/>
  <c r="D8" i="1"/>
  <c r="AB26" i="1" l="1"/>
  <c r="X26" i="1"/>
  <c r="T26" i="1"/>
  <c r="H26" i="1"/>
  <c r="H33" i="1" s="1"/>
  <c r="P26" i="1"/>
  <c r="L26" i="1"/>
  <c r="AJ33" i="1"/>
  <c r="D26" i="1"/>
  <c r="L15" i="1"/>
  <c r="AV15" i="1"/>
  <c r="AV33" i="1" s="1"/>
  <c r="AR15" i="1"/>
  <c r="AR33" i="1" s="1"/>
  <c r="D15" i="1"/>
  <c r="P15" i="1"/>
  <c r="X15" i="1"/>
  <c r="X33" i="1" s="1"/>
  <c r="AN15" i="1"/>
  <c r="AN33" i="1" s="1"/>
  <c r="L33" i="1" l="1"/>
  <c r="P33" i="1"/>
  <c r="D33" i="1"/>
  <c r="AB30" i="1"/>
  <c r="AF30" i="1" l="1"/>
  <c r="AJ30" i="1" l="1"/>
  <c r="AN30" i="1" l="1"/>
  <c r="AV30" i="1" l="1"/>
  <c r="AR31" i="1"/>
  <c r="AB9" i="1"/>
  <c r="AB15" i="1" l="1"/>
  <c r="AB33" i="1" s="1"/>
  <c r="AF9" i="1"/>
  <c r="AF15" i="1" s="1"/>
  <c r="AF33" i="1" s="1"/>
  <c r="T15" i="1" l="1"/>
  <c r="T33" i="1" s="1"/>
  <c r="F27" i="1"/>
  <c r="F19" i="1"/>
  <c r="F11" i="1"/>
  <c r="F16" i="1"/>
  <c r="F23" i="1"/>
  <c r="F21" i="1" l="1"/>
  <c r="F24" i="1"/>
  <c r="F13" i="1"/>
  <c r="F17" i="1"/>
  <c r="F28" i="1"/>
  <c r="F6" i="1"/>
  <c r="F8" i="1"/>
  <c r="F31" i="1"/>
  <c r="F25" i="1"/>
  <c r="F22" i="1"/>
  <c r="F29" i="1"/>
  <c r="F7" i="1"/>
  <c r="F30" i="1"/>
  <c r="F20" i="1"/>
  <c r="F32" i="1"/>
  <c r="F14" i="1"/>
  <c r="F5" i="1"/>
  <c r="F18" i="1"/>
  <c r="F10" i="1"/>
  <c r="F12" i="1"/>
  <c r="F9" i="1"/>
  <c r="F26" i="1" l="1"/>
  <c r="F15" i="1"/>
  <c r="J23" i="1"/>
  <c r="F33" i="1" l="1"/>
  <c r="J5" i="1"/>
  <c r="J21" i="1"/>
  <c r="J27" i="1"/>
  <c r="J29" i="1"/>
  <c r="J11" i="1"/>
  <c r="J32" i="1"/>
  <c r="J28" i="1"/>
  <c r="J16" i="1"/>
  <c r="J30" i="1"/>
  <c r="J31" i="1"/>
  <c r="J8" i="1"/>
  <c r="J17" i="1"/>
  <c r="J24" i="1"/>
  <c r="J13" i="1"/>
  <c r="J12" i="1"/>
  <c r="J22" i="1"/>
  <c r="J6" i="1"/>
  <c r="J25" i="1"/>
  <c r="J20" i="1"/>
  <c r="J19" i="1"/>
  <c r="J9" i="1"/>
  <c r="J7" i="1"/>
  <c r="J10" i="1"/>
  <c r="J14" i="1"/>
  <c r="J18" i="1"/>
  <c r="J26" i="1" l="1"/>
  <c r="J15" i="1"/>
  <c r="J33" i="1" l="1"/>
  <c r="N32" i="1"/>
  <c r="N19" i="1"/>
  <c r="N8" i="1"/>
  <c r="N21" i="1"/>
  <c r="N25" i="1"/>
  <c r="N7" i="1"/>
  <c r="N5" i="1"/>
  <c r="N14" i="1"/>
  <c r="N23" i="1"/>
  <c r="N17" i="1" l="1"/>
  <c r="N20" i="1"/>
  <c r="N22" i="1"/>
  <c r="N27" i="1"/>
  <c r="N11" i="1"/>
  <c r="N12" i="1"/>
  <c r="N28" i="1"/>
  <c r="N31" i="1"/>
  <c r="N13" i="1"/>
  <c r="N16" i="1"/>
  <c r="N30" i="1"/>
  <c r="N9" i="1"/>
  <c r="N6" i="1"/>
  <c r="N18" i="1"/>
  <c r="N10" i="1"/>
  <c r="N29" i="1"/>
  <c r="N24" i="1"/>
  <c r="N26" i="1" l="1"/>
  <c r="N15" i="1"/>
  <c r="R14" i="1"/>
  <c r="R29" i="1"/>
  <c r="R18" i="1"/>
  <c r="R5" i="1"/>
  <c r="R23" i="1"/>
  <c r="N33" i="1" l="1"/>
  <c r="R12" i="1"/>
  <c r="R10" i="1"/>
  <c r="R27" i="1"/>
  <c r="R19" i="1"/>
  <c r="R13" i="1"/>
  <c r="R30" i="1"/>
  <c r="R32" i="1"/>
  <c r="R28" i="1"/>
  <c r="R8" i="1"/>
  <c r="R6" i="1"/>
  <c r="R9" i="1"/>
  <c r="R16" i="1"/>
  <c r="R21" i="1"/>
  <c r="R25" i="1"/>
  <c r="R17" i="1"/>
  <c r="R7" i="1"/>
  <c r="R24" i="1"/>
  <c r="R20" i="1"/>
  <c r="R11" i="1"/>
  <c r="R22" i="1"/>
  <c r="R31" i="1"/>
  <c r="R26" i="1" l="1"/>
  <c r="R15" i="1"/>
  <c r="R33" i="1" l="1"/>
  <c r="V21" i="1"/>
  <c r="V17" i="1"/>
  <c r="V24" i="1"/>
  <c r="V14" i="1"/>
  <c r="V28" i="1"/>
  <c r="V23" i="1"/>
  <c r="V16" i="1"/>
  <c r="V29" i="1"/>
  <c r="V7" i="1"/>
  <c r="V22" i="1"/>
  <c r="V6" i="1"/>
  <c r="V11" i="1"/>
  <c r="V10" i="1"/>
  <c r="V31" i="1"/>
  <c r="V13" i="1"/>
  <c r="V12" i="1"/>
  <c r="V9" i="1"/>
  <c r="V32" i="1"/>
  <c r="V5" i="1"/>
  <c r="V20" i="1"/>
  <c r="V18" i="1"/>
  <c r="V19" i="1"/>
  <c r="V27" i="1"/>
  <c r="V8" i="1"/>
  <c r="V25" i="1"/>
  <c r="V30" i="1"/>
  <c r="V26" i="1" l="1"/>
  <c r="V15" i="1"/>
  <c r="V33" i="1" l="1"/>
  <c r="Z17" i="1"/>
  <c r="Z25" i="1"/>
  <c r="Z6" i="1"/>
  <c r="Z29" i="1"/>
  <c r="Z7" i="1"/>
  <c r="Z14" i="1"/>
  <c r="Z21" i="1"/>
  <c r="Z9" i="1"/>
  <c r="Z30" i="1"/>
  <c r="Z20" i="1"/>
  <c r="Z19" i="1"/>
  <c r="Z18" i="1"/>
  <c r="Z31" i="1"/>
  <c r="Z11" i="1"/>
  <c r="Z24" i="1"/>
  <c r="Z32" i="1"/>
  <c r="Z8" i="1"/>
  <c r="Z13" i="1"/>
  <c r="Z12" i="1"/>
  <c r="Z16" i="1"/>
  <c r="Z5" i="1" l="1"/>
  <c r="Z27" i="1"/>
  <c r="Z23" i="1"/>
  <c r="Z28" i="1"/>
  <c r="Z10" i="1"/>
  <c r="Z22" i="1"/>
  <c r="Z26" i="1" l="1"/>
  <c r="Z15" i="1"/>
  <c r="AD11" i="1"/>
  <c r="AD19" i="1"/>
  <c r="AD5" i="1"/>
  <c r="Z33" i="1" l="1"/>
  <c r="AD21" i="1"/>
  <c r="AD25" i="1"/>
  <c r="AD16" i="1"/>
  <c r="AD14" i="1"/>
  <c r="AD18" i="1"/>
  <c r="AD8" i="1"/>
  <c r="AD6" i="1"/>
  <c r="AD30" i="1"/>
  <c r="AD7" i="1"/>
  <c r="AD27" i="1"/>
  <c r="AD9" i="1"/>
  <c r="AD17" i="1"/>
  <c r="AD10" i="1"/>
  <c r="AD29" i="1"/>
  <c r="AD12" i="1"/>
  <c r="AD28" i="1"/>
  <c r="AD20" i="1"/>
  <c r="AD31" i="1"/>
  <c r="AD23" i="1"/>
  <c r="AD32" i="1"/>
  <c r="AD24" i="1"/>
  <c r="AD22" i="1"/>
  <c r="AD13" i="1"/>
  <c r="AD26" i="1" l="1"/>
  <c r="AD15" i="1"/>
  <c r="AH18" i="1"/>
  <c r="AH10" i="1"/>
  <c r="AH9" i="1"/>
  <c r="AH28" i="1"/>
  <c r="AH29" i="1"/>
  <c r="AH19" i="1"/>
  <c r="AH5" i="1"/>
  <c r="AD33" i="1" l="1"/>
  <c r="AH8" i="1"/>
  <c r="AH17" i="1"/>
  <c r="AH24" i="1"/>
  <c r="AH20" i="1"/>
  <c r="AH21" i="1"/>
  <c r="AH7" i="1"/>
  <c r="AH16" i="1"/>
  <c r="AH26" i="1" s="1"/>
  <c r="AH22" i="1"/>
  <c r="AH32" i="1"/>
  <c r="AH30" i="1"/>
  <c r="AH23" i="1"/>
  <c r="AH25" i="1"/>
  <c r="AH27" i="1"/>
  <c r="AH6" i="1"/>
  <c r="AH15" i="1" s="1"/>
  <c r="AH31" i="1"/>
  <c r="AH33" i="1" l="1"/>
  <c r="AL17" i="1"/>
  <c r="AL10" i="1"/>
  <c r="AL24" i="1"/>
  <c r="AL29" i="1"/>
  <c r="AL5" i="1"/>
  <c r="AL30" i="1"/>
  <c r="AL21" i="1"/>
  <c r="AL6" i="1"/>
  <c r="AL19" i="1"/>
  <c r="AL9" i="1"/>
  <c r="AL8" i="1"/>
  <c r="AL22" i="1"/>
  <c r="AL31" i="1"/>
  <c r="AL12" i="1"/>
  <c r="AL32" i="1"/>
  <c r="AL11" i="1"/>
  <c r="AL28" i="1"/>
  <c r="AL23" i="1"/>
  <c r="AL27" i="1"/>
  <c r="AL20" i="1"/>
  <c r="AL16" i="1"/>
  <c r="AL26" i="1" s="1"/>
  <c r="AL7" i="1" l="1"/>
  <c r="AL25" i="1"/>
  <c r="AL14" i="1"/>
  <c r="AL18" i="1"/>
  <c r="AL13" i="1"/>
  <c r="AL15" i="1" l="1"/>
  <c r="AL33" i="1" s="1"/>
  <c r="AP28" i="1"/>
  <c r="AP21" i="1"/>
  <c r="AP19" i="1"/>
  <c r="AP11" i="1"/>
  <c r="AP10" i="1"/>
  <c r="AP13" i="1"/>
  <c r="AP22" i="1"/>
  <c r="AP5" i="1"/>
  <c r="AP12" i="1" l="1"/>
  <c r="AP9" i="1"/>
  <c r="AP23" i="1"/>
  <c r="AP6" i="1"/>
  <c r="AP20" i="1"/>
  <c r="AP7" i="1"/>
  <c r="AP32" i="1"/>
  <c r="AP14" i="1"/>
  <c r="AP17" i="1"/>
  <c r="AP16" i="1"/>
  <c r="AP26" i="1" s="1"/>
  <c r="AP18" i="1"/>
  <c r="AP25" i="1"/>
  <c r="AP27" i="1"/>
  <c r="AP24" i="1"/>
  <c r="AP30" i="1"/>
  <c r="AP8" i="1"/>
  <c r="AP29" i="1"/>
  <c r="AP31" i="1"/>
  <c r="AP15" i="1" l="1"/>
  <c r="AP33" i="1" s="1"/>
  <c r="AT29" i="1"/>
  <c r="AT14" i="1"/>
  <c r="AT18" i="1"/>
  <c r="AT21" i="1"/>
  <c r="AT8" i="1"/>
  <c r="AT17" i="1"/>
  <c r="AT28" i="1"/>
  <c r="AT19" i="1"/>
  <c r="AT31" i="1"/>
  <c r="AT6" i="1"/>
  <c r="AT30" i="1"/>
  <c r="AT11" i="1"/>
  <c r="AT12" i="1"/>
  <c r="AT27" i="1"/>
  <c r="AT5" i="1" l="1"/>
  <c r="AT16" i="1"/>
  <c r="AT26" i="1" s="1"/>
  <c r="AT22" i="1"/>
  <c r="AT10" i="1"/>
  <c r="AT23" i="1"/>
  <c r="AT25" i="1"/>
  <c r="AT9" i="1"/>
  <c r="AT20" i="1"/>
  <c r="AT32" i="1"/>
  <c r="AT13" i="1"/>
  <c r="AT7" i="1"/>
  <c r="AT24" i="1"/>
  <c r="AT15" i="1" l="1"/>
  <c r="AT33" i="1" s="1"/>
  <c r="AX18" i="1"/>
  <c r="AX28" i="1"/>
  <c r="AX13" i="1"/>
  <c r="AX29" i="1"/>
  <c r="AX7" i="1"/>
  <c r="AX21" i="1"/>
  <c r="AX17" i="1"/>
  <c r="AX11" i="1"/>
  <c r="AX20" i="1"/>
  <c r="AX23" i="1"/>
  <c r="AX27" i="1"/>
  <c r="AX25" i="1"/>
  <c r="AX16" i="1"/>
  <c r="AX26" i="1" s="1"/>
  <c r="AX5" i="1" l="1"/>
  <c r="AX14" i="1"/>
  <c r="AX10" i="1"/>
  <c r="AX8" i="1"/>
  <c r="AX12" i="1"/>
  <c r="AX24" i="1"/>
  <c r="AX19" i="1"/>
  <c r="AX9" i="1"/>
  <c r="AX6" i="1"/>
  <c r="AX31" i="1"/>
  <c r="AX32" i="1"/>
  <c r="AX22" i="1"/>
  <c r="AX30" i="1"/>
  <c r="AX15" i="1" l="1"/>
  <c r="AX33" i="1" s="1"/>
</calcChain>
</file>

<file path=xl/sharedStrings.xml><?xml version="1.0" encoding="utf-8"?>
<sst xmlns="http://schemas.openxmlformats.org/spreadsheetml/2006/main" count="107" uniqueCount="52">
  <si>
    <t>POSIÇÃO</t>
  </si>
  <si>
    <t>E M P R E S A</t>
  </si>
  <si>
    <t>CONTRATOS</t>
  </si>
  <si>
    <t>PART.%</t>
  </si>
  <si>
    <t>TOTAL</t>
  </si>
  <si>
    <t>Alfa Arrendamento Mercantil S/A</t>
  </si>
  <si>
    <t xml:space="preserve">R$ </t>
  </si>
  <si>
    <t>US$</t>
  </si>
  <si>
    <t>BB Leasing S/A  Arrendamento Mercantil</t>
  </si>
  <si>
    <t>HP Financial Services Arrendamento Mercantil S/A</t>
  </si>
  <si>
    <t>VALOR PRESENTE E QUANTIDADE DE CONTRATOS</t>
  </si>
  <si>
    <t>Santander Leasing S.A. Arrendamento Mercantil</t>
  </si>
  <si>
    <t>SG Equipment Finance S.A.  Arrendamento Mercantil</t>
  </si>
  <si>
    <t>Cia. de Arrendamento Mercantil RCI Brasil</t>
  </si>
  <si>
    <t>Sub- Total</t>
  </si>
  <si>
    <t>Citibank Leasing S/A Arrendamento Mercantil</t>
  </si>
  <si>
    <t>Safra Leasing S/A Arrendamento Mercantil</t>
  </si>
  <si>
    <t>Banco Itaucard S/A</t>
  </si>
  <si>
    <t xml:space="preserve">Banco IBM S/A </t>
  </si>
  <si>
    <t xml:space="preserve">Banco Volkswagen S/A </t>
  </si>
  <si>
    <t xml:space="preserve">Banco Bradesco Financiamentos S/A </t>
  </si>
  <si>
    <t>Banco Itauleasing S/A</t>
  </si>
  <si>
    <t xml:space="preserve">Banco GMAC S/A </t>
  </si>
  <si>
    <t>Banco Volvo S/A</t>
  </si>
  <si>
    <t xml:space="preserve">Banco Bradesco S/A </t>
  </si>
  <si>
    <t xml:space="preserve">Banco Alvorada S/A  </t>
  </si>
  <si>
    <t>Banco Santander (Brasil) S/A</t>
  </si>
  <si>
    <t>Banco de Lage Landen Brasil S/A</t>
  </si>
  <si>
    <t xml:space="preserve">Banco Toyota do Brasil S/A </t>
  </si>
  <si>
    <t>Banco Rodobens  S/A</t>
  </si>
  <si>
    <t xml:space="preserve">Dolar </t>
  </si>
  <si>
    <t>Valor presente da carteira: saldo das contraprestações e valores residuais garantidos (VRG) a vencer, descontados a taxa de retorno de cada contrato.</t>
  </si>
  <si>
    <t>Observação:</t>
  </si>
  <si>
    <t>Banco J. Safra</t>
  </si>
  <si>
    <t>CCB Brasil Arrendamento Mercantil S.A</t>
  </si>
  <si>
    <t>Banco Itaú Unibanco S.A</t>
  </si>
  <si>
    <t>Daycoval Leasing - Banco Múltiplo S.A</t>
  </si>
  <si>
    <t>JANEIRO/2017</t>
  </si>
  <si>
    <t>FEVEREIRO/2017</t>
  </si>
  <si>
    <t>MARÇO/2017</t>
  </si>
  <si>
    <t>ABRIL/2017</t>
  </si>
  <si>
    <t>MAIO/2017</t>
  </si>
  <si>
    <t>JUNHO/2017</t>
  </si>
  <si>
    <t>JULHO/2017</t>
  </si>
  <si>
    <t>AGOSTO/2017</t>
  </si>
  <si>
    <t>SETEMBRO/2017</t>
  </si>
  <si>
    <t>OUTUBRO/2017</t>
  </si>
  <si>
    <t>NOVEMBRO/2017</t>
  </si>
  <si>
    <t>DEZEMBRO/2017</t>
  </si>
  <si>
    <t xml:space="preserve">Bradesco Leasing S/A Arrendamento Mercantil </t>
  </si>
  <si>
    <t xml:space="preserve">Dólar </t>
  </si>
  <si>
    <t>(*) Informações em negrito repetidas conforme último relatório recebido.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</si>
</sst>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000"/>
    <numFmt numFmtId="166" formatCode="#,##0.00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6"/>
      <name val="Arial Narrow"/>
      <family val="2"/>
    </font>
    <font>
      <b/>
      <sz val="16"/>
      <color theme="0"/>
      <name val="Arial Narrow"/>
      <family val="2"/>
    </font>
    <font>
      <b/>
      <sz val="16"/>
      <name val="Arial Narrow"/>
      <family val="2"/>
    </font>
    <font>
      <i/>
      <sz val="16"/>
      <name val="Arial Narrow"/>
      <family val="2"/>
    </font>
    <font>
      <sz val="17"/>
      <color rgb="FFFF0000"/>
      <name val="Arial Narrow"/>
      <family val="2"/>
    </font>
    <font>
      <b/>
      <sz val="20"/>
      <name val="Arial Narrow"/>
      <family val="2"/>
    </font>
    <font>
      <b/>
      <sz val="12"/>
      <color rgb="FFFF0000"/>
      <name val="Arial Narrow"/>
      <family val="2"/>
    </font>
    <font>
      <sz val="18"/>
      <name val="Arial Narrow"/>
      <family val="2"/>
    </font>
    <font>
      <sz val="17"/>
      <color rgb="FFC00000"/>
      <name val="Arial Narrow"/>
      <family val="2"/>
    </font>
    <font>
      <b/>
      <sz val="18"/>
      <name val="Arial Narrow"/>
      <family val="2"/>
    </font>
    <font>
      <b/>
      <sz val="10"/>
      <name val="Arial Narrow"/>
      <family val="2"/>
    </font>
    <font>
      <b/>
      <sz val="17"/>
      <color rgb="FFFF0000"/>
      <name val="Arial Narrow"/>
      <family val="2"/>
    </font>
    <font>
      <b/>
      <i/>
      <sz val="1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165" fontId="1" fillId="0" borderId="0" xfId="0" applyNumberFormat="1" applyFont="1"/>
    <xf numFmtId="3" fontId="4" fillId="0" borderId="2" xfId="0" applyNumberFormat="1" applyFont="1" applyBorder="1" applyAlignment="1" applyProtection="1">
      <alignment horizontal="center"/>
    </xf>
    <xf numFmtId="3" fontId="6" fillId="3" borderId="0" xfId="0" applyNumberFormat="1" applyFont="1" applyFill="1" applyBorder="1" applyAlignment="1">
      <alignment horizontal="center"/>
    </xf>
    <xf numFmtId="3" fontId="6" fillId="3" borderId="0" xfId="0" quotePrefix="1" applyNumberFormat="1" applyFont="1" applyFill="1" applyBorder="1" applyAlignment="1" applyProtection="1">
      <alignment horizontal="center"/>
    </xf>
    <xf numFmtId="3" fontId="4" fillId="0" borderId="1" xfId="0" applyNumberFormat="1" applyFont="1" applyBorder="1" applyAlignment="1" applyProtection="1">
      <alignment horizontal="center"/>
    </xf>
    <xf numFmtId="0" fontId="3" fillId="2" borderId="0" xfId="0" applyFont="1" applyFill="1" applyBorder="1" applyAlignment="1">
      <alignment horizontal="center"/>
    </xf>
    <xf numFmtId="2" fontId="4" fillId="0" borderId="2" xfId="0" applyNumberFormat="1" applyFont="1" applyBorder="1" applyAlignment="1" applyProtection="1">
      <alignment horizontal="center"/>
    </xf>
    <xf numFmtId="2" fontId="4" fillId="0" borderId="1" xfId="0" applyNumberFormat="1" applyFont="1" applyBorder="1" applyAlignment="1" applyProtection="1">
      <alignment horizontal="center"/>
    </xf>
    <xf numFmtId="2" fontId="4" fillId="0" borderId="1" xfId="2" applyNumberFormat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2" fontId="4" fillId="0" borderId="4" xfId="0" applyNumberFormat="1" applyFont="1" applyBorder="1" applyAlignment="1" applyProtection="1">
      <alignment horizontal="center"/>
    </xf>
    <xf numFmtId="3" fontId="4" fillId="0" borderId="5" xfId="0" applyNumberFormat="1" applyFont="1" applyBorder="1" applyAlignment="1" applyProtection="1">
      <alignment horizontal="center"/>
    </xf>
    <xf numFmtId="3" fontId="4" fillId="0" borderId="1" xfId="2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2" borderId="1" xfId="0" applyNumberFormat="1" applyFont="1" applyFill="1" applyBorder="1" applyAlignment="1" applyProtection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7" fillId="0" borderId="1" xfId="0" applyNumberFormat="1" applyFont="1" applyBorder="1" applyAlignment="1" applyProtection="1">
      <alignment horizontal="center"/>
    </xf>
    <xf numFmtId="2" fontId="4" fillId="0" borderId="5" xfId="0" applyNumberFormat="1" applyFont="1" applyBorder="1" applyAlignment="1" applyProtection="1">
      <alignment horizontal="center"/>
    </xf>
    <xf numFmtId="0" fontId="8" fillId="0" borderId="6" xfId="0" applyFont="1" applyBorder="1" applyAlignment="1">
      <alignment horizontal="center"/>
    </xf>
    <xf numFmtId="165" fontId="8" fillId="0" borderId="7" xfId="0" applyNumberFormat="1" applyFont="1" applyBorder="1" applyAlignment="1">
      <alignment horizontal="center"/>
    </xf>
    <xf numFmtId="3" fontId="4" fillId="0" borderId="1" xfId="2" applyNumberFormat="1" applyFont="1" applyBorder="1" applyAlignment="1">
      <alignment horizontal="center"/>
    </xf>
    <xf numFmtId="3" fontId="4" fillId="0" borderId="1" xfId="2" applyNumberFormat="1" applyFont="1" applyFill="1" applyBorder="1" applyAlignment="1" applyProtection="1">
      <alignment horizontal="center"/>
    </xf>
    <xf numFmtId="3" fontId="6" fillId="3" borderId="0" xfId="2" applyNumberFormat="1" applyFont="1" applyFill="1" applyBorder="1" applyAlignment="1" applyProtection="1">
      <alignment horizontal="center"/>
    </xf>
    <xf numFmtId="3" fontId="4" fillId="0" borderId="1" xfId="2" applyNumberFormat="1" applyFon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3" fontId="4" fillId="0" borderId="0" xfId="0" applyNumberFormat="1" applyFont="1" applyAlignment="1">
      <alignment horizontal="center"/>
    </xf>
    <xf numFmtId="3" fontId="4" fillId="0" borderId="2" xfId="2" applyNumberFormat="1" applyFont="1" applyBorder="1" applyAlignment="1" applyProtection="1">
      <alignment horizontal="center"/>
    </xf>
    <xf numFmtId="3" fontId="4" fillId="2" borderId="1" xfId="2" applyNumberFormat="1" applyFont="1" applyFill="1" applyBorder="1" applyAlignment="1" applyProtection="1">
      <alignment horizontal="center"/>
    </xf>
    <xf numFmtId="3" fontId="10" fillId="0" borderId="0" xfId="0" applyNumberFormat="1" applyFont="1" applyAlignment="1">
      <alignment horizontal="center"/>
    </xf>
    <xf numFmtId="2" fontId="6" fillId="3" borderId="0" xfId="2" applyNumberFormat="1" applyFont="1" applyFill="1" applyBorder="1" applyAlignment="1" applyProtection="1">
      <alignment horizontal="center"/>
    </xf>
    <xf numFmtId="3" fontId="3" fillId="0" borderId="0" xfId="0" applyNumberFormat="1" applyFont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6" fillId="3" borderId="0" xfId="0" applyNumberFormat="1" applyFont="1" applyFill="1" applyBorder="1" applyAlignment="1">
      <alignment horizontal="center"/>
    </xf>
    <xf numFmtId="2" fontId="6" fillId="3" borderId="0" xfId="0" applyNumberFormat="1" applyFont="1" applyFill="1" applyBorder="1" applyAlignment="1">
      <alignment horizontal="center"/>
    </xf>
    <xf numFmtId="2" fontId="4" fillId="0" borderId="2" xfId="2" applyNumberFormat="1" applyFont="1" applyBorder="1" applyAlignment="1" applyProtection="1">
      <alignment horizontal="center"/>
    </xf>
    <xf numFmtId="3" fontId="4" fillId="0" borderId="1" xfId="1" applyNumberFormat="1" applyFont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2" fontId="6" fillId="3" borderId="0" xfId="0" applyNumberFormat="1" applyFont="1" applyFill="1" applyBorder="1" applyAlignment="1" applyProtection="1">
      <alignment horizontal="left"/>
    </xf>
    <xf numFmtId="2" fontId="3" fillId="0" borderId="0" xfId="0" applyNumberFormat="1" applyFont="1"/>
    <xf numFmtId="3" fontId="6" fillId="3" borderId="0" xfId="0" applyNumberFormat="1" applyFont="1" applyFill="1" applyBorder="1" applyAlignment="1" applyProtection="1">
      <alignment horizontal="left"/>
    </xf>
    <xf numFmtId="3" fontId="3" fillId="0" borderId="0" xfId="0" applyNumberFormat="1" applyFont="1"/>
    <xf numFmtId="2" fontId="4" fillId="0" borderId="1" xfId="0" applyNumberFormat="1" applyFont="1" applyBorder="1"/>
    <xf numFmtId="2" fontId="4" fillId="0" borderId="1" xfId="0" applyNumberFormat="1" applyFont="1" applyBorder="1" applyAlignment="1" applyProtection="1">
      <alignment horizontal="left"/>
    </xf>
    <xf numFmtId="2" fontId="4" fillId="0" borderId="1" xfId="0" applyNumberFormat="1" applyFont="1" applyBorder="1" applyAlignment="1">
      <alignment horizontal="left"/>
    </xf>
    <xf numFmtId="2" fontId="6" fillId="3" borderId="0" xfId="0" applyNumberFormat="1" applyFont="1" applyFill="1" applyBorder="1" applyAlignment="1" applyProtection="1">
      <alignment horizontal="center"/>
    </xf>
    <xf numFmtId="2" fontId="6" fillId="3" borderId="0" xfId="0" quotePrefix="1" applyNumberFormat="1" applyFont="1" applyFill="1" applyBorder="1" applyAlignment="1" applyProtection="1">
      <alignment horizontal="center"/>
    </xf>
    <xf numFmtId="3" fontId="5" fillId="3" borderId="0" xfId="0" applyNumberFormat="1" applyFont="1" applyFill="1" applyBorder="1" applyAlignment="1">
      <alignment horizontal="center"/>
    </xf>
    <xf numFmtId="2" fontId="4" fillId="0" borderId="0" xfId="0" applyNumberFormat="1" applyFont="1"/>
    <xf numFmtId="2" fontId="3" fillId="0" borderId="0" xfId="0" applyNumberFormat="1" applyFont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2" fontId="9" fillId="3" borderId="0" xfId="0" applyNumberFormat="1" applyFont="1" applyFill="1" applyAlignment="1"/>
    <xf numFmtId="3" fontId="8" fillId="0" borderId="7" xfId="0" applyNumberFormat="1" applyFont="1" applyBorder="1" applyAlignment="1">
      <alignment horizontal="center"/>
    </xf>
    <xf numFmtId="3" fontId="4" fillId="0" borderId="0" xfId="0" applyNumberFormat="1" applyFont="1" applyAlignment="1"/>
    <xf numFmtId="3" fontId="4" fillId="0" borderId="0" xfId="0" applyNumberFormat="1" applyFont="1"/>
    <xf numFmtId="3" fontId="4" fillId="0" borderId="2" xfId="0" applyNumberFormat="1" applyFont="1" applyBorder="1" applyAlignment="1">
      <alignment horizontal="center"/>
    </xf>
    <xf numFmtId="3" fontId="6" fillId="0" borderId="0" xfId="0" applyNumberFormat="1" applyFont="1" applyBorder="1" applyAlignment="1"/>
    <xf numFmtId="3" fontId="6" fillId="0" borderId="0" xfId="0" applyNumberFormat="1" applyFont="1" applyAlignment="1">
      <alignment horizontal="left"/>
    </xf>
    <xf numFmtId="166" fontId="8" fillId="0" borderId="7" xfId="0" applyNumberFormat="1" applyFont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49" fontId="4" fillId="3" borderId="0" xfId="0" applyNumberFormat="1" applyFont="1" applyFill="1" applyBorder="1"/>
    <xf numFmtId="49" fontId="3" fillId="0" borderId="0" xfId="0" applyNumberFormat="1" applyFont="1"/>
    <xf numFmtId="2" fontId="3" fillId="0" borderId="0" xfId="0" applyNumberFormat="1" applyFont="1" applyFill="1"/>
    <xf numFmtId="3" fontId="4" fillId="0" borderId="1" xfId="2" quotePrefix="1" applyNumberFormat="1" applyFont="1" applyBorder="1" applyAlignment="1" applyProtection="1">
      <alignment horizontal="center"/>
    </xf>
    <xf numFmtId="2" fontId="4" fillId="0" borderId="1" xfId="0" applyNumberFormat="1" applyFont="1" applyFill="1" applyBorder="1" applyAlignment="1" applyProtection="1">
      <alignment horizontal="left"/>
    </xf>
    <xf numFmtId="3" fontId="4" fillId="0" borderId="2" xfId="2" applyNumberFormat="1" applyFont="1" applyFill="1" applyBorder="1" applyAlignment="1" applyProtection="1">
      <alignment horizontal="center"/>
    </xf>
    <xf numFmtId="2" fontId="4" fillId="0" borderId="1" xfId="2" applyNumberFormat="1" applyFont="1" applyFill="1" applyBorder="1" applyAlignment="1" applyProtection="1">
      <alignment horizontal="center"/>
    </xf>
    <xf numFmtId="2" fontId="4" fillId="0" borderId="2" xfId="2" applyNumberFormat="1" applyFont="1" applyFill="1" applyBorder="1" applyAlignment="1" applyProtection="1">
      <alignment horizontal="center"/>
    </xf>
    <xf numFmtId="3" fontId="4" fillId="0" borderId="5" xfId="0" applyNumberFormat="1" applyFont="1" applyFill="1" applyBorder="1" applyAlignment="1" applyProtection="1">
      <alignment horizontal="center"/>
    </xf>
    <xf numFmtId="3" fontId="4" fillId="0" borderId="2" xfId="0" applyNumberFormat="1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center"/>
    </xf>
    <xf numFmtId="2" fontId="4" fillId="0" borderId="5" xfId="0" applyNumberFormat="1" applyFont="1" applyFill="1" applyBorder="1" applyAlignment="1" applyProtection="1">
      <alignment horizontal="center"/>
    </xf>
    <xf numFmtId="3" fontId="4" fillId="0" borderId="5" xfId="2" applyNumberFormat="1" applyFont="1" applyFill="1" applyBorder="1" applyAlignment="1" applyProtection="1">
      <alignment horizontal="center"/>
    </xf>
    <xf numFmtId="49" fontId="6" fillId="3" borderId="0" xfId="0" applyNumberFormat="1" applyFont="1" applyFill="1" applyBorder="1" applyAlignment="1"/>
    <xf numFmtId="2" fontId="4" fillId="0" borderId="1" xfId="0" applyNumberFormat="1" applyFont="1" applyFill="1" applyBorder="1" applyAlignment="1" applyProtection="1">
      <alignment horizontal="center"/>
    </xf>
    <xf numFmtId="1" fontId="4" fillId="0" borderId="2" xfId="0" applyNumberFormat="1" applyFont="1" applyBorder="1" applyAlignment="1">
      <alignment horizontal="center"/>
    </xf>
    <xf numFmtId="2" fontId="4" fillId="0" borderId="2" xfId="0" quotePrefix="1" applyNumberFormat="1" applyFont="1" applyBorder="1" applyAlignment="1" applyProtection="1">
      <alignment horizontal="left"/>
    </xf>
    <xf numFmtId="2" fontId="4" fillId="0" borderId="0" xfId="0" applyNumberFormat="1" applyFont="1" applyBorder="1" applyAlignment="1" applyProtection="1">
      <alignment horizontal="left"/>
    </xf>
    <xf numFmtId="3" fontId="4" fillId="0" borderId="3" xfId="2" applyNumberFormat="1" applyFont="1" applyBorder="1" applyAlignment="1" applyProtection="1">
      <alignment horizontal="center"/>
    </xf>
    <xf numFmtId="3" fontId="4" fillId="0" borderId="4" xfId="0" quotePrefix="1" applyNumberFormat="1" applyFont="1" applyBorder="1" applyAlignment="1" applyProtection="1">
      <alignment horizontal="center"/>
    </xf>
    <xf numFmtId="2" fontId="4" fillId="0" borderId="4" xfId="0" applyNumberFormat="1" applyFont="1" applyFill="1" applyBorder="1" applyAlignment="1" applyProtection="1">
      <alignment horizontal="center"/>
    </xf>
    <xf numFmtId="3" fontId="4" fillId="0" borderId="2" xfId="0" quotePrefix="1" applyNumberFormat="1" applyFont="1" applyBorder="1" applyAlignment="1" applyProtection="1">
      <alignment horizontal="center"/>
    </xf>
    <xf numFmtId="2" fontId="4" fillId="0" borderId="2" xfId="0" applyNumberFormat="1" applyFont="1" applyFill="1" applyBorder="1" applyAlignment="1" applyProtection="1">
      <alignment horizontal="center"/>
    </xf>
    <xf numFmtId="2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2" fontId="11" fillId="0" borderId="0" xfId="0" applyNumberFormat="1" applyFont="1" applyFill="1" applyAlignment="1">
      <alignment horizontal="center"/>
    </xf>
    <xf numFmtId="3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3" fontId="12" fillId="0" borderId="6" xfId="0" applyNumberFormat="1" applyFont="1" applyBorder="1" applyAlignment="1">
      <alignment horizontal="center"/>
    </xf>
    <xf numFmtId="166" fontId="12" fillId="0" borderId="7" xfId="0" applyNumberFormat="1" applyFont="1" applyBorder="1" applyAlignment="1">
      <alignment horizontal="center"/>
    </xf>
    <xf numFmtId="3" fontId="4" fillId="0" borderId="0" xfId="2" applyNumberFormat="1" applyFont="1" applyFill="1" applyBorder="1" applyAlignment="1" applyProtection="1">
      <alignment horizontal="center"/>
    </xf>
    <xf numFmtId="3" fontId="7" fillId="0" borderId="1" xfId="0" applyNumberFormat="1" applyFont="1" applyFill="1" applyBorder="1" applyAlignment="1" applyProtection="1">
      <alignment horizontal="center"/>
    </xf>
    <xf numFmtId="2" fontId="4" fillId="0" borderId="5" xfId="0" applyNumberFormat="1" applyFont="1" applyBorder="1" applyAlignment="1" applyProtection="1">
      <alignment horizontal="left"/>
    </xf>
    <xf numFmtId="3" fontId="6" fillId="3" borderId="1" xfId="2" applyNumberFormat="1" applyFont="1" applyFill="1" applyBorder="1" applyAlignment="1" applyProtection="1">
      <alignment horizontal="center"/>
    </xf>
    <xf numFmtId="3" fontId="6" fillId="3" borderId="1" xfId="0" applyNumberFormat="1" applyFont="1" applyFill="1" applyBorder="1" applyAlignment="1">
      <alignment horizontal="center"/>
    </xf>
    <xf numFmtId="3" fontId="6" fillId="3" borderId="3" xfId="2" applyNumberFormat="1" applyFont="1" applyFill="1" applyBorder="1" applyAlignment="1" applyProtection="1">
      <alignment horizontal="center"/>
    </xf>
    <xf numFmtId="4" fontId="6" fillId="3" borderId="3" xfId="2" applyNumberFormat="1" applyFont="1" applyFill="1" applyBorder="1" applyAlignment="1" applyProtection="1">
      <alignment horizontal="center"/>
    </xf>
    <xf numFmtId="3" fontId="6" fillId="3" borderId="5" xfId="0" applyNumberFormat="1" applyFont="1" applyFill="1" applyBorder="1" applyAlignment="1" applyProtection="1">
      <alignment horizontal="center"/>
    </xf>
    <xf numFmtId="3" fontId="6" fillId="3" borderId="1" xfId="0" applyNumberFormat="1" applyFont="1" applyFill="1" applyBorder="1" applyAlignment="1" applyProtection="1">
      <alignment horizontal="center"/>
    </xf>
    <xf numFmtId="2" fontId="13" fillId="3" borderId="0" xfId="0" applyNumberFormat="1" applyFont="1" applyFill="1" applyAlignment="1">
      <alignment horizontal="center"/>
    </xf>
    <xf numFmtId="2" fontId="14" fillId="3" borderId="0" xfId="0" applyNumberFormat="1" applyFont="1" applyFill="1"/>
    <xf numFmtId="3" fontId="15" fillId="0" borderId="6" xfId="0" applyNumberFormat="1" applyFont="1" applyBorder="1" applyAlignment="1">
      <alignment horizontal="right"/>
    </xf>
    <xf numFmtId="166" fontId="15" fillId="0" borderId="7" xfId="0" applyNumberFormat="1" applyFont="1" applyBorder="1" applyAlignment="1">
      <alignment horizontal="center"/>
    </xf>
    <xf numFmtId="3" fontId="16" fillId="0" borderId="1" xfId="2" applyNumberFormat="1" applyFont="1" applyFill="1" applyBorder="1" applyAlignment="1" applyProtection="1">
      <alignment horizontal="center"/>
    </xf>
    <xf numFmtId="3" fontId="4" fillId="0" borderId="2" xfId="0" applyNumberFormat="1" applyFont="1" applyFill="1" applyBorder="1" applyAlignment="1">
      <alignment horizontal="center"/>
    </xf>
    <xf numFmtId="3" fontId="9" fillId="3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</cellXfs>
  <cellStyles count="5">
    <cellStyle name="Normal" xfId="0" builtinId="0"/>
    <cellStyle name="Normal 2" xfId="3"/>
    <cellStyle name="Normal_ABEL_JAN04" xfId="1"/>
    <cellStyle name="Vírgula" xfId="2" builtinId="3"/>
    <cellStyle name="Vírgula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AY52"/>
  <sheetViews>
    <sheetView showGridLines="0" tabSelected="1" view="pageBreakPreview" topLeftCell="A2" zoomScale="60" zoomScaleNormal="70" workbookViewId="0">
      <selection activeCell="A33" sqref="A3:AD33"/>
    </sheetView>
  </sheetViews>
  <sheetFormatPr defaultRowHeight="23.25" x14ac:dyDescent="0.35"/>
  <cols>
    <col min="1" max="1" width="18.28515625" style="45" customWidth="1"/>
    <col min="2" max="2" width="81.42578125" style="1" customWidth="1"/>
    <col min="3" max="4" width="25.140625" style="35" hidden="1" customWidth="1"/>
    <col min="5" max="5" width="21.5703125" style="35" hidden="1" customWidth="1"/>
    <col min="6" max="6" width="22" style="14" hidden="1" customWidth="1"/>
    <col min="7" max="7" width="26.28515625" style="35" hidden="1" customWidth="1"/>
    <col min="8" max="8" width="25.140625" style="35" hidden="1" customWidth="1"/>
    <col min="9" max="9" width="20.5703125" style="35" hidden="1" customWidth="1"/>
    <col min="10" max="10" width="16.42578125" style="14" hidden="1" customWidth="1"/>
    <col min="11" max="11" width="24.7109375" style="35" hidden="1" customWidth="1"/>
    <col min="12" max="12" width="25.140625" style="35" hidden="1" customWidth="1"/>
    <col min="13" max="13" width="20.5703125" style="35" hidden="1" customWidth="1"/>
    <col min="14" max="14" width="16.42578125" style="14" hidden="1" customWidth="1"/>
    <col min="15" max="15" width="23.5703125" style="35" hidden="1" customWidth="1"/>
    <col min="16" max="16" width="23.140625" style="35" hidden="1" customWidth="1"/>
    <col min="17" max="17" width="21.5703125" style="35" hidden="1" customWidth="1"/>
    <col min="18" max="18" width="16.85546875" style="14" hidden="1" customWidth="1"/>
    <col min="19" max="19" width="23.42578125" style="35" hidden="1" customWidth="1"/>
    <col min="20" max="20" width="23.140625" style="35" hidden="1" customWidth="1"/>
    <col min="21" max="21" width="20.85546875" style="35" hidden="1" customWidth="1"/>
    <col min="22" max="22" width="17.7109375" style="14" hidden="1" customWidth="1"/>
    <col min="23" max="25" width="22.85546875" style="35" hidden="1" customWidth="1"/>
    <col min="26" max="26" width="17.28515625" style="14" hidden="1" customWidth="1"/>
    <col min="27" max="27" width="23" style="35" customWidth="1"/>
    <col min="28" max="28" width="23.85546875" style="35" customWidth="1"/>
    <col min="29" max="29" width="22.85546875" style="35" customWidth="1"/>
    <col min="30" max="30" width="18.28515625" style="14" customWidth="1"/>
    <col min="31" max="31" width="26.140625" style="35" hidden="1" customWidth="1"/>
    <col min="32" max="32" width="24.85546875" style="35" hidden="1" customWidth="1"/>
    <col min="33" max="33" width="23" style="35" hidden="1" customWidth="1"/>
    <col min="34" max="34" width="23" style="14" hidden="1" customWidth="1"/>
    <col min="35" max="35" width="25.42578125" style="35" hidden="1" customWidth="1"/>
    <col min="36" max="36" width="25" style="35" hidden="1" customWidth="1"/>
    <col min="37" max="37" width="25.28515625" style="35" hidden="1" customWidth="1"/>
    <col min="38" max="38" width="22.5703125" style="14" hidden="1" customWidth="1"/>
    <col min="39" max="39" width="22.5703125" style="35" hidden="1" customWidth="1"/>
    <col min="40" max="40" width="27" style="35" hidden="1" customWidth="1"/>
    <col min="41" max="41" width="22.5703125" style="35" hidden="1" customWidth="1"/>
    <col min="42" max="42" width="26.140625" style="14" hidden="1" customWidth="1"/>
    <col min="43" max="45" width="26.140625" style="35" hidden="1" customWidth="1"/>
    <col min="46" max="46" width="26.28515625" style="14" hidden="1" customWidth="1"/>
    <col min="47" max="47" width="27" style="14" hidden="1" customWidth="1"/>
    <col min="48" max="48" width="25.140625" style="14" hidden="1" customWidth="1"/>
    <col min="49" max="49" width="21.42578125" style="14" hidden="1" customWidth="1"/>
    <col min="50" max="50" width="13" style="14" hidden="1" customWidth="1"/>
    <col min="51" max="51" width="29.140625" style="91" customWidth="1"/>
    <col min="52" max="93" width="9.140625" style="1" customWidth="1"/>
    <col min="94" max="16384" width="9.140625" style="1"/>
  </cols>
  <sheetData>
    <row r="1" spans="1:51" s="43" customFormat="1" ht="22.5" customHeight="1" x14ac:dyDescent="0.35">
      <c r="A1" s="109" t="s">
        <v>10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55"/>
      <c r="AV1" s="55"/>
      <c r="AW1" s="55"/>
      <c r="AX1" s="55"/>
      <c r="AY1" s="87"/>
    </row>
    <row r="2" spans="1:51" s="43" customFormat="1" x14ac:dyDescent="0.35">
      <c r="A2" s="58"/>
      <c r="B2" s="52"/>
      <c r="C2" s="35"/>
      <c r="D2" s="35"/>
      <c r="E2" s="35"/>
      <c r="F2" s="53"/>
      <c r="G2" s="35"/>
      <c r="H2" s="35"/>
      <c r="I2" s="35"/>
      <c r="J2" s="53"/>
      <c r="K2" s="35"/>
      <c r="L2" s="35"/>
      <c r="M2" s="35"/>
      <c r="N2" s="53"/>
      <c r="O2" s="35"/>
      <c r="P2" s="35"/>
      <c r="Q2" s="35"/>
      <c r="R2" s="53"/>
      <c r="S2" s="35"/>
      <c r="T2" s="35"/>
      <c r="U2" s="35"/>
      <c r="V2" s="53"/>
      <c r="W2" s="35"/>
      <c r="X2" s="35"/>
      <c r="Y2" s="35"/>
      <c r="Z2" s="53"/>
      <c r="AA2" s="35"/>
      <c r="AB2" s="35"/>
      <c r="AC2" s="35"/>
      <c r="AD2" s="53"/>
      <c r="AE2" s="35"/>
      <c r="AF2" s="35"/>
      <c r="AG2" s="35"/>
      <c r="AH2" s="53"/>
      <c r="AI2" s="35"/>
      <c r="AJ2" s="35"/>
      <c r="AK2" s="35"/>
      <c r="AL2" s="53"/>
      <c r="AM2" s="35"/>
      <c r="AN2" s="35"/>
      <c r="AO2" s="35"/>
      <c r="AP2" s="54"/>
      <c r="AQ2" s="63"/>
      <c r="AR2" s="63"/>
      <c r="AS2" s="63"/>
      <c r="AT2" s="53"/>
      <c r="AU2" s="53"/>
      <c r="AV2" s="53"/>
      <c r="AW2" s="53"/>
      <c r="AX2" s="53"/>
      <c r="AY2" s="87"/>
    </row>
    <row r="3" spans="1:51" s="65" customFormat="1" ht="30" customHeight="1" x14ac:dyDescent="0.35">
      <c r="A3" s="64"/>
      <c r="B3" s="64"/>
      <c r="C3" s="77" t="s">
        <v>37</v>
      </c>
      <c r="D3" s="77"/>
      <c r="E3" s="77"/>
      <c r="F3" s="77"/>
      <c r="G3" s="77" t="s">
        <v>38</v>
      </c>
      <c r="H3" s="77"/>
      <c r="I3" s="77"/>
      <c r="J3" s="77"/>
      <c r="K3" s="77" t="s">
        <v>39</v>
      </c>
      <c r="L3" s="77"/>
      <c r="M3" s="77"/>
      <c r="N3" s="77"/>
      <c r="O3" s="77" t="s">
        <v>40</v>
      </c>
      <c r="P3" s="77"/>
      <c r="Q3" s="77"/>
      <c r="R3" s="77"/>
      <c r="S3" s="77" t="s">
        <v>41</v>
      </c>
      <c r="T3" s="77"/>
      <c r="U3" s="77"/>
      <c r="V3" s="77"/>
      <c r="W3" s="77" t="s">
        <v>42</v>
      </c>
      <c r="X3" s="77"/>
      <c r="Y3" s="77"/>
      <c r="Z3" s="77"/>
      <c r="AA3" s="77" t="s">
        <v>43</v>
      </c>
      <c r="AB3" s="77"/>
      <c r="AC3" s="77"/>
      <c r="AD3" s="77"/>
      <c r="AE3" s="77" t="s">
        <v>44</v>
      </c>
      <c r="AF3" s="77"/>
      <c r="AG3" s="77"/>
      <c r="AH3" s="77"/>
      <c r="AI3" s="77" t="s">
        <v>45</v>
      </c>
      <c r="AJ3" s="77"/>
      <c r="AK3" s="77"/>
      <c r="AL3" s="77"/>
      <c r="AM3" s="77" t="s">
        <v>46</v>
      </c>
      <c r="AN3" s="77"/>
      <c r="AO3" s="77"/>
      <c r="AP3" s="77"/>
      <c r="AQ3" s="77" t="s">
        <v>47</v>
      </c>
      <c r="AR3" s="77"/>
      <c r="AS3" s="77"/>
      <c r="AT3" s="77"/>
      <c r="AU3" s="77" t="s">
        <v>48</v>
      </c>
      <c r="AV3" s="77"/>
      <c r="AW3" s="77"/>
      <c r="AX3" s="77"/>
      <c r="AY3" s="88"/>
    </row>
    <row r="4" spans="1:51" s="43" customFormat="1" ht="30" customHeight="1" x14ac:dyDescent="0.35">
      <c r="A4" s="37" t="s">
        <v>0</v>
      </c>
      <c r="B4" s="49" t="s">
        <v>1</v>
      </c>
      <c r="C4" s="37" t="s">
        <v>6</v>
      </c>
      <c r="D4" s="8" t="s">
        <v>7</v>
      </c>
      <c r="E4" s="8" t="s">
        <v>2</v>
      </c>
      <c r="F4" s="38" t="s">
        <v>3</v>
      </c>
      <c r="G4" s="37" t="s">
        <v>6</v>
      </c>
      <c r="H4" s="8" t="s">
        <v>7</v>
      </c>
      <c r="I4" s="8" t="s">
        <v>2</v>
      </c>
      <c r="J4" s="38" t="s">
        <v>3</v>
      </c>
      <c r="K4" s="37" t="s">
        <v>6</v>
      </c>
      <c r="L4" s="8" t="s">
        <v>7</v>
      </c>
      <c r="M4" s="8" t="s">
        <v>2</v>
      </c>
      <c r="N4" s="38" t="s">
        <v>3</v>
      </c>
      <c r="O4" s="37" t="s">
        <v>6</v>
      </c>
      <c r="P4" s="8" t="s">
        <v>7</v>
      </c>
      <c r="Q4" s="8" t="s">
        <v>2</v>
      </c>
      <c r="R4" s="38" t="s">
        <v>3</v>
      </c>
      <c r="S4" s="37" t="s">
        <v>6</v>
      </c>
      <c r="T4" s="8" t="s">
        <v>7</v>
      </c>
      <c r="U4" s="8" t="s">
        <v>2</v>
      </c>
      <c r="V4" s="38" t="s">
        <v>3</v>
      </c>
      <c r="W4" s="37" t="s">
        <v>6</v>
      </c>
      <c r="X4" s="8" t="s">
        <v>7</v>
      </c>
      <c r="Y4" s="8" t="s">
        <v>2</v>
      </c>
      <c r="Z4" s="38" t="s">
        <v>3</v>
      </c>
      <c r="AA4" s="37" t="s">
        <v>6</v>
      </c>
      <c r="AB4" s="8" t="s">
        <v>7</v>
      </c>
      <c r="AC4" s="8" t="s">
        <v>2</v>
      </c>
      <c r="AD4" s="38" t="s">
        <v>3</v>
      </c>
      <c r="AE4" s="37" t="s">
        <v>6</v>
      </c>
      <c r="AF4" s="8" t="s">
        <v>7</v>
      </c>
      <c r="AG4" s="8" t="s">
        <v>2</v>
      </c>
      <c r="AH4" s="38" t="s">
        <v>3</v>
      </c>
      <c r="AI4" s="37" t="s">
        <v>6</v>
      </c>
      <c r="AJ4" s="8" t="s">
        <v>7</v>
      </c>
      <c r="AK4" s="8" t="s">
        <v>2</v>
      </c>
      <c r="AL4" s="38" t="s">
        <v>3</v>
      </c>
      <c r="AM4" s="37" t="s">
        <v>6</v>
      </c>
      <c r="AN4" s="8" t="s">
        <v>7</v>
      </c>
      <c r="AO4" s="8" t="s">
        <v>2</v>
      </c>
      <c r="AP4" s="38" t="s">
        <v>3</v>
      </c>
      <c r="AQ4" s="37" t="s">
        <v>6</v>
      </c>
      <c r="AR4" s="8" t="s">
        <v>7</v>
      </c>
      <c r="AS4" s="8" t="s">
        <v>2</v>
      </c>
      <c r="AT4" s="38" t="s">
        <v>3</v>
      </c>
      <c r="AU4" s="38" t="s">
        <v>6</v>
      </c>
      <c r="AV4" s="50" t="s">
        <v>7</v>
      </c>
      <c r="AW4" s="50" t="s">
        <v>2</v>
      </c>
      <c r="AX4" s="38" t="s">
        <v>3</v>
      </c>
      <c r="AY4" s="87"/>
    </row>
    <row r="5" spans="1:51" s="43" customFormat="1" ht="30" customHeight="1" x14ac:dyDescent="0.35">
      <c r="A5" s="79">
        <v>1</v>
      </c>
      <c r="B5" s="80" t="s">
        <v>49</v>
      </c>
      <c r="C5" s="31">
        <v>2609939153.7399998</v>
      </c>
      <c r="D5" s="31">
        <f t="shared" ref="D5" si="0">C5/$D$44</f>
        <v>816550121.62187529</v>
      </c>
      <c r="E5" s="31">
        <v>17799</v>
      </c>
      <c r="F5" s="39">
        <f t="shared" ref="F5" si="1">C5/$C$33*100</f>
        <v>18.787001405549912</v>
      </c>
      <c r="G5" s="31">
        <v>2541562476.0799999</v>
      </c>
      <c r="H5" s="31">
        <f t="shared" ref="H5" si="2">G5/$H$44</f>
        <v>818828723.88930058</v>
      </c>
      <c r="I5" s="31">
        <v>17168</v>
      </c>
      <c r="J5" s="39">
        <f t="shared" ref="J5" si="3">G5/$G$33*100</f>
        <v>18.525106419784716</v>
      </c>
      <c r="K5" s="83">
        <v>2470834382.5600004</v>
      </c>
      <c r="L5" s="6">
        <f t="shared" ref="L5" si="4">K5/$L$44</f>
        <v>790009714.33687186</v>
      </c>
      <c r="M5" s="6">
        <v>16321</v>
      </c>
      <c r="N5" s="15">
        <f t="shared" ref="N5" si="5">K5/$K$33*100</f>
        <v>17.951625937004913</v>
      </c>
      <c r="O5" s="85">
        <v>2400871566.4499998</v>
      </c>
      <c r="P5" s="6">
        <f t="shared" ref="P5" si="6">O5/$P$44</f>
        <v>765608458.95915043</v>
      </c>
      <c r="Q5" s="6">
        <v>15564</v>
      </c>
      <c r="R5" s="11">
        <f t="shared" ref="R5" si="7">O5/$O$33*100</f>
        <v>18.034732587155425</v>
      </c>
      <c r="S5" s="85">
        <v>2340626779.8599997</v>
      </c>
      <c r="T5" s="6">
        <f t="shared" ref="T5" si="8">S5/$T$44</f>
        <v>729371717.8835187</v>
      </c>
      <c r="U5" s="6">
        <v>14830</v>
      </c>
      <c r="V5" s="15">
        <f t="shared" ref="V5" si="9">S5/$S$33*100</f>
        <v>17.66349368410182</v>
      </c>
      <c r="W5" s="85">
        <v>2303072704.2200003</v>
      </c>
      <c r="X5" s="6">
        <f t="shared" ref="X5" si="10">W5/$X$44</f>
        <v>698938637.43740714</v>
      </c>
      <c r="Y5" s="6">
        <v>14188</v>
      </c>
      <c r="Z5" s="11">
        <f t="shared" ref="Z5" si="11">W5/$W$33*100</f>
        <v>17.791933317827496</v>
      </c>
      <c r="AA5" s="6">
        <v>2248947545.5999999</v>
      </c>
      <c r="AB5" s="6">
        <f t="shared" ref="AB5:AB14" si="12">AA5/$AB$44</f>
        <v>701524594.67215669</v>
      </c>
      <c r="AC5" s="6">
        <v>13559</v>
      </c>
      <c r="AD5" s="11">
        <f t="shared" ref="AD5:AD14" si="13">AA5/$AA$33*100</f>
        <v>17.900662812167408</v>
      </c>
      <c r="AE5" s="6"/>
      <c r="AF5" s="6" t="e">
        <f t="shared" ref="AF5:AF14" si="14">AE5/$AF$44</f>
        <v>#DIV/0!</v>
      </c>
      <c r="AG5" s="6"/>
      <c r="AH5" s="11" t="e">
        <f t="shared" ref="AH5:AH14" si="15">AE5/$AE$33*100</f>
        <v>#DIV/0!</v>
      </c>
      <c r="AI5" s="69"/>
      <c r="AJ5" s="31" t="e">
        <f t="shared" ref="AJ5:AJ14" si="16">AI5/$AJ$44</f>
        <v>#DIV/0!</v>
      </c>
      <c r="AK5" s="31"/>
      <c r="AL5" s="11" t="e">
        <f t="shared" ref="AL5:AL14" si="17">AI5/$AI$33*100</f>
        <v>#DIV/0!</v>
      </c>
      <c r="AM5" s="31"/>
      <c r="AN5" s="31" t="e">
        <f t="shared" ref="AN5:AN14" si="18">AM5/$AN$44</f>
        <v>#DIV/0!</v>
      </c>
      <c r="AO5" s="31"/>
      <c r="AP5" s="11" t="e">
        <f t="shared" ref="AP5:AP14" si="19">AM5/$AM$33*100</f>
        <v>#DIV/0!</v>
      </c>
      <c r="AQ5" s="31"/>
      <c r="AR5" s="28" t="e">
        <f t="shared" ref="AR5:AR14" si="20">AQ5/$AR$44</f>
        <v>#DIV/0!</v>
      </c>
      <c r="AS5" s="31"/>
      <c r="AT5" s="11" t="e">
        <f t="shared" ref="AT5:AT14" si="21">AQ5/$AQ$33*100</f>
        <v>#DIV/0!</v>
      </c>
      <c r="AU5" s="31"/>
      <c r="AV5" s="28" t="e">
        <f t="shared" ref="AV5:AV14" si="22">AU5/$AV$44</f>
        <v>#DIV/0!</v>
      </c>
      <c r="AW5" s="31"/>
      <c r="AX5" s="11" t="e">
        <f t="shared" ref="AX5:AX14" si="23">AU5/$AU$33*100</f>
        <v>#DIV/0!</v>
      </c>
      <c r="AY5" s="87"/>
    </row>
    <row r="6" spans="1:51" s="43" customFormat="1" ht="30" customHeight="1" x14ac:dyDescent="0.35">
      <c r="A6" s="41">
        <v>2</v>
      </c>
      <c r="B6" s="46" t="s">
        <v>11</v>
      </c>
      <c r="C6" s="17">
        <v>2065731698.8200002</v>
      </c>
      <c r="D6" s="31">
        <f>C6/$D$44</f>
        <v>646288426.87482405</v>
      </c>
      <c r="E6" s="28">
        <v>26471</v>
      </c>
      <c r="F6" s="13">
        <f>C6/$C$33*100</f>
        <v>14.869658656067838</v>
      </c>
      <c r="G6" s="17">
        <v>2066103921.7699995</v>
      </c>
      <c r="H6" s="31">
        <f>G6/$H$44</f>
        <v>665647708.2927928</v>
      </c>
      <c r="I6" s="28">
        <v>26492</v>
      </c>
      <c r="J6" s="39">
        <f>G6/$G$33*100</f>
        <v>15.059553084115896</v>
      </c>
      <c r="K6" s="16">
        <v>2028435628.3399999</v>
      </c>
      <c r="L6" s="6">
        <f>K6/$L$44</f>
        <v>648559799.3157692</v>
      </c>
      <c r="M6" s="9">
        <v>26419</v>
      </c>
      <c r="N6" s="15">
        <f>K6/$K$33*100</f>
        <v>14.737417406149822</v>
      </c>
      <c r="O6" s="74">
        <v>2013002557.3299999</v>
      </c>
      <c r="P6" s="73">
        <f>O6/$P$44</f>
        <v>641921795.12420678</v>
      </c>
      <c r="Q6" s="74">
        <v>26361</v>
      </c>
      <c r="R6" s="78">
        <f>O6/$O$33*100</f>
        <v>15.121159884610853</v>
      </c>
      <c r="S6" s="9">
        <v>2008654981.27</v>
      </c>
      <c r="T6" s="6">
        <f>S6/$T$44</f>
        <v>625924708.25776696</v>
      </c>
      <c r="U6" s="9">
        <v>26323</v>
      </c>
      <c r="V6" s="15">
        <f>S6/$S$33*100</f>
        <v>15.158275074219421</v>
      </c>
      <c r="W6" s="9">
        <v>1974114462.8099999</v>
      </c>
      <c r="X6" s="6">
        <f>W6/$X$44</f>
        <v>599106085.64535213</v>
      </c>
      <c r="Y6" s="9">
        <v>26313</v>
      </c>
      <c r="Z6" s="12">
        <f>W6/$W$33*100</f>
        <v>15.250631393319324</v>
      </c>
      <c r="AA6" s="19">
        <v>1950216168.0300002</v>
      </c>
      <c r="AB6" s="6">
        <f>AA6/$AB$44</f>
        <v>608339936.3746959</v>
      </c>
      <c r="AC6" s="20">
        <v>26273</v>
      </c>
      <c r="AD6" s="12">
        <f>AA6/$AA$33*100</f>
        <v>15.522888518695316</v>
      </c>
      <c r="AE6" s="19"/>
      <c r="AF6" s="6" t="e">
        <f t="shared" si="14"/>
        <v>#DIV/0!</v>
      </c>
      <c r="AG6" s="20"/>
      <c r="AH6" s="12" t="e">
        <f t="shared" si="15"/>
        <v>#DIV/0!</v>
      </c>
      <c r="AI6" s="26"/>
      <c r="AJ6" s="31" t="e">
        <f t="shared" si="16"/>
        <v>#DIV/0!</v>
      </c>
      <c r="AK6" s="20"/>
      <c r="AL6" s="11" t="e">
        <f t="shared" si="17"/>
        <v>#DIV/0!</v>
      </c>
      <c r="AM6" s="28"/>
      <c r="AN6" s="31" t="e">
        <f t="shared" si="18"/>
        <v>#DIV/0!</v>
      </c>
      <c r="AO6" s="28"/>
      <c r="AP6" s="11" t="e">
        <f t="shared" si="19"/>
        <v>#DIV/0!</v>
      </c>
      <c r="AQ6" s="28"/>
      <c r="AR6" s="28" t="e">
        <f t="shared" si="20"/>
        <v>#DIV/0!</v>
      </c>
      <c r="AS6" s="28"/>
      <c r="AT6" s="12" t="e">
        <f t="shared" si="21"/>
        <v>#DIV/0!</v>
      </c>
      <c r="AU6" s="28"/>
      <c r="AV6" s="28" t="e">
        <f t="shared" si="22"/>
        <v>#DIV/0!</v>
      </c>
      <c r="AW6" s="28"/>
      <c r="AX6" s="12" t="e">
        <f t="shared" si="23"/>
        <v>#DIV/0!</v>
      </c>
      <c r="AY6" s="87"/>
    </row>
    <row r="7" spans="1:51" s="43" customFormat="1" ht="30" customHeight="1" x14ac:dyDescent="0.35">
      <c r="A7" s="59">
        <v>3</v>
      </c>
      <c r="B7" s="68" t="s">
        <v>18</v>
      </c>
      <c r="C7" s="26">
        <v>1745052234.4200003</v>
      </c>
      <c r="D7" s="69">
        <f>C7/$D$44</f>
        <v>545960089.60986149</v>
      </c>
      <c r="E7" s="26">
        <v>1904</v>
      </c>
      <c r="F7" s="70">
        <f>C7/$C$33*100</f>
        <v>12.561326854623106</v>
      </c>
      <c r="G7" s="107">
        <v>1745052234.4200003</v>
      </c>
      <c r="H7" s="69">
        <f>G7/$H$44</f>
        <v>562212775.67576289</v>
      </c>
      <c r="I7" s="107">
        <v>1904</v>
      </c>
      <c r="J7" s="71">
        <f>G7/$G$33*100</f>
        <v>12.719450595829482</v>
      </c>
      <c r="K7" s="72">
        <v>2040062449.72</v>
      </c>
      <c r="L7" s="73">
        <f>K7/$L$44</f>
        <v>652277289.20578074</v>
      </c>
      <c r="M7" s="74">
        <v>1860</v>
      </c>
      <c r="N7" s="84">
        <f>K7/$K$33*100</f>
        <v>14.821891035674872</v>
      </c>
      <c r="O7" s="17">
        <v>1666704872.8999999</v>
      </c>
      <c r="P7" s="6">
        <f>O7/$P$44</f>
        <v>531491716.22181827</v>
      </c>
      <c r="Q7" s="9">
        <v>1843</v>
      </c>
      <c r="R7" s="12">
        <f>O7/$O$33*100</f>
        <v>12.519860330932184</v>
      </c>
      <c r="S7" s="17">
        <v>1865737149.6900001</v>
      </c>
      <c r="T7" s="73">
        <f>S7/$T$44</f>
        <v>581389532.79424143</v>
      </c>
      <c r="U7" s="74">
        <v>1814</v>
      </c>
      <c r="V7" s="84">
        <f>S7/$S$33*100</f>
        <v>14.079748485879758</v>
      </c>
      <c r="W7" s="17">
        <v>1809277103.0799997</v>
      </c>
      <c r="X7" s="73">
        <f>W7/$X$44</f>
        <v>549081091.03820813</v>
      </c>
      <c r="Y7" s="74">
        <v>2406</v>
      </c>
      <c r="Z7" s="78">
        <f>W7/$W$33*100</f>
        <v>13.977212926230084</v>
      </c>
      <c r="AA7" s="74">
        <v>1536927282.95</v>
      </c>
      <c r="AB7" s="73">
        <f>AA7/$AB$44</f>
        <v>479420825.67533845</v>
      </c>
      <c r="AC7" s="74">
        <v>1746</v>
      </c>
      <c r="AD7" s="78">
        <f>AA7/$AA$33*100</f>
        <v>12.233285348399974</v>
      </c>
      <c r="AE7" s="74"/>
      <c r="AF7" s="73" t="e">
        <f t="shared" si="14"/>
        <v>#DIV/0!</v>
      </c>
      <c r="AG7" s="74"/>
      <c r="AH7" s="78" t="e">
        <f t="shared" si="15"/>
        <v>#DIV/0!</v>
      </c>
      <c r="AI7" s="74"/>
      <c r="AJ7" s="69" t="e">
        <f t="shared" si="16"/>
        <v>#DIV/0!</v>
      </c>
      <c r="AK7" s="74"/>
      <c r="AL7" s="86" t="e">
        <f t="shared" si="17"/>
        <v>#DIV/0!</v>
      </c>
      <c r="AM7" s="74"/>
      <c r="AN7" s="69" t="e">
        <f t="shared" si="18"/>
        <v>#DIV/0!</v>
      </c>
      <c r="AO7" s="74"/>
      <c r="AP7" s="11" t="e">
        <f t="shared" si="19"/>
        <v>#DIV/0!</v>
      </c>
      <c r="AQ7" s="32"/>
      <c r="AR7" s="28" t="e">
        <f t="shared" si="20"/>
        <v>#DIV/0!</v>
      </c>
      <c r="AS7" s="20"/>
      <c r="AT7" s="12" t="e">
        <f t="shared" si="21"/>
        <v>#DIV/0!</v>
      </c>
      <c r="AU7" s="32"/>
      <c r="AV7" s="28" t="e">
        <f t="shared" si="22"/>
        <v>#DIV/0!</v>
      </c>
      <c r="AW7" s="20"/>
      <c r="AX7" s="12" t="e">
        <f t="shared" si="23"/>
        <v>#DIV/0!</v>
      </c>
      <c r="AY7" s="87"/>
    </row>
    <row r="8" spans="1:51" s="66" customFormat="1" ht="30" customHeight="1" x14ac:dyDescent="0.35">
      <c r="A8" s="18">
        <v>4</v>
      </c>
      <c r="B8" s="47" t="s">
        <v>17</v>
      </c>
      <c r="C8" s="67">
        <v>1668950088.4499993</v>
      </c>
      <c r="D8" s="31">
        <f>C8/$D$44</f>
        <v>522150639.31733549</v>
      </c>
      <c r="E8" s="28">
        <v>73444</v>
      </c>
      <c r="F8" s="13">
        <f>C8/$C$33*100</f>
        <v>12.013524381429434</v>
      </c>
      <c r="G8" s="67">
        <v>1615328060.7399998</v>
      </c>
      <c r="H8" s="31">
        <f>G8/$H$44</f>
        <v>520418847.49508679</v>
      </c>
      <c r="I8" s="28">
        <v>71707</v>
      </c>
      <c r="J8" s="39">
        <f>G8/$G$33*100</f>
        <v>11.773908573841823</v>
      </c>
      <c r="K8" s="16">
        <v>1499890358.6999998</v>
      </c>
      <c r="L8" s="6">
        <f>K8/$L$44</f>
        <v>479565915.94193619</v>
      </c>
      <c r="M8" s="9">
        <v>66797</v>
      </c>
      <c r="N8" s="15">
        <f>K8/$K$33*100</f>
        <v>10.89731908214964</v>
      </c>
      <c r="O8" s="9">
        <v>1410261198.6400003</v>
      </c>
      <c r="P8" s="6">
        <f>O8/$P$44</f>
        <v>449714977.72250402</v>
      </c>
      <c r="Q8" s="9">
        <v>63316</v>
      </c>
      <c r="R8" s="12">
        <f>O8/$O$33*100</f>
        <v>10.593521099140128</v>
      </c>
      <c r="S8" s="9">
        <v>1329071906.2599998</v>
      </c>
      <c r="T8" s="6">
        <f>S8/$T$44</f>
        <v>414157211.13707888</v>
      </c>
      <c r="U8" s="9">
        <v>61532</v>
      </c>
      <c r="V8" s="15">
        <f>S8/$S$33*100</f>
        <v>10.029814844443012</v>
      </c>
      <c r="W8" s="9">
        <v>1251008089.48</v>
      </c>
      <c r="X8" s="6">
        <f>W8/$X$44</f>
        <v>379657093.70884037</v>
      </c>
      <c r="Y8" s="9">
        <v>59615</v>
      </c>
      <c r="Z8" s="12">
        <f>W8/$W$33*100</f>
        <v>9.6644159202213178</v>
      </c>
      <c r="AA8" s="9">
        <v>1182918285.4099998</v>
      </c>
      <c r="AB8" s="6">
        <f>AA8/$AB$44</f>
        <v>368993164.08072865</v>
      </c>
      <c r="AC8" s="9">
        <v>57601</v>
      </c>
      <c r="AD8" s="12">
        <f>AA8/$AA$33*100</f>
        <v>9.4155247875389207</v>
      </c>
      <c r="AE8" s="9"/>
      <c r="AF8" s="6" t="e">
        <f t="shared" si="14"/>
        <v>#DIV/0!</v>
      </c>
      <c r="AG8" s="9"/>
      <c r="AH8" s="12" t="e">
        <f t="shared" si="15"/>
        <v>#DIV/0!</v>
      </c>
      <c r="AI8" s="26"/>
      <c r="AJ8" s="31" t="e">
        <f t="shared" si="16"/>
        <v>#DIV/0!</v>
      </c>
      <c r="AK8" s="28"/>
      <c r="AL8" s="11" t="e">
        <f t="shared" si="17"/>
        <v>#DIV/0!</v>
      </c>
      <c r="AM8" s="32"/>
      <c r="AN8" s="31" t="e">
        <f t="shared" si="18"/>
        <v>#DIV/0!</v>
      </c>
      <c r="AO8" s="20"/>
      <c r="AP8" s="11" t="e">
        <f t="shared" si="19"/>
        <v>#DIV/0!</v>
      </c>
      <c r="AQ8" s="26"/>
      <c r="AR8" s="26" t="e">
        <f t="shared" si="20"/>
        <v>#DIV/0!</v>
      </c>
      <c r="AS8" s="26"/>
      <c r="AT8" s="70" t="e">
        <f t="shared" si="21"/>
        <v>#DIV/0!</v>
      </c>
      <c r="AU8" s="26"/>
      <c r="AV8" s="26" t="e">
        <f t="shared" si="22"/>
        <v>#DIV/0!</v>
      </c>
      <c r="AW8" s="26"/>
      <c r="AX8" s="70" t="e">
        <f t="shared" si="23"/>
        <v>#DIV/0!</v>
      </c>
      <c r="AY8" s="89"/>
    </row>
    <row r="9" spans="1:51" s="43" customFormat="1" ht="30" customHeight="1" x14ac:dyDescent="0.35">
      <c r="A9" s="59">
        <v>5</v>
      </c>
      <c r="B9" s="47" t="s">
        <v>9</v>
      </c>
      <c r="C9" s="28">
        <v>1119884694.8699999</v>
      </c>
      <c r="D9" s="31">
        <f>C9/$D$44</f>
        <v>350369081.39724052</v>
      </c>
      <c r="E9" s="28">
        <v>3315</v>
      </c>
      <c r="F9" s="13">
        <f>C9/$C$33*100</f>
        <v>8.0612129621595159</v>
      </c>
      <c r="G9" s="28">
        <v>1127275291.9699998</v>
      </c>
      <c r="H9" s="31">
        <f>G9/$H$44</f>
        <v>363180286.72637641</v>
      </c>
      <c r="I9" s="28">
        <v>3339</v>
      </c>
      <c r="J9" s="39">
        <f>G9/$G$33*100</f>
        <v>8.2165577060088779</v>
      </c>
      <c r="K9" s="16">
        <v>1112273503.1399999</v>
      </c>
      <c r="L9" s="6">
        <f>K9/$L$44</f>
        <v>355631635.48407722</v>
      </c>
      <c r="M9" s="9">
        <v>3353</v>
      </c>
      <c r="N9" s="15">
        <f>K9/$K$33*100</f>
        <v>8.0811235301508368</v>
      </c>
      <c r="O9" s="9">
        <v>1148105556.46</v>
      </c>
      <c r="P9" s="6">
        <f>O9/$P$44</f>
        <v>366116762.79855865</v>
      </c>
      <c r="Q9" s="9">
        <v>3360</v>
      </c>
      <c r="R9" s="12">
        <f>O9/$O$33*100</f>
        <v>8.6242750265894284</v>
      </c>
      <c r="S9" s="9">
        <v>1135599425.8699999</v>
      </c>
      <c r="T9" s="6">
        <f>S9/$T$44</f>
        <v>353868507.01754385</v>
      </c>
      <c r="U9" s="40">
        <v>3381</v>
      </c>
      <c r="V9" s="15">
        <f>S9/$S$33*100</f>
        <v>8.5697785990999247</v>
      </c>
      <c r="W9" s="9">
        <v>1141256548.9400001</v>
      </c>
      <c r="X9" s="6">
        <f>W9/$X$44</f>
        <v>346349594.53127372</v>
      </c>
      <c r="Y9" s="40">
        <v>3396</v>
      </c>
      <c r="Z9" s="12">
        <f>W9/$W$33*100</f>
        <v>8.8165520697929178</v>
      </c>
      <c r="AA9" s="9">
        <v>1138367214.3000002</v>
      </c>
      <c r="AB9" s="6">
        <f>AA9/$AB$44</f>
        <v>355096142.71008801</v>
      </c>
      <c r="AC9" s="9">
        <v>3416</v>
      </c>
      <c r="AD9" s="12">
        <f>AA9/$AA$33*100</f>
        <v>9.0609172719384485</v>
      </c>
      <c r="AE9" s="9"/>
      <c r="AF9" s="6" t="e">
        <f t="shared" si="14"/>
        <v>#DIV/0!</v>
      </c>
      <c r="AG9" s="9"/>
      <c r="AH9" s="12" t="e">
        <f t="shared" si="15"/>
        <v>#DIV/0!</v>
      </c>
      <c r="AI9" s="26"/>
      <c r="AJ9" s="31" t="e">
        <f t="shared" si="16"/>
        <v>#DIV/0!</v>
      </c>
      <c r="AK9" s="28"/>
      <c r="AL9" s="11" t="e">
        <f t="shared" si="17"/>
        <v>#DIV/0!</v>
      </c>
      <c r="AM9" s="28"/>
      <c r="AN9" s="31" t="e">
        <f t="shared" si="18"/>
        <v>#DIV/0!</v>
      </c>
      <c r="AO9" s="28"/>
      <c r="AP9" s="11" t="e">
        <f t="shared" si="19"/>
        <v>#DIV/0!</v>
      </c>
      <c r="AQ9" s="28"/>
      <c r="AR9" s="28" t="e">
        <f t="shared" si="20"/>
        <v>#DIV/0!</v>
      </c>
      <c r="AS9" s="28"/>
      <c r="AT9" s="12" t="e">
        <f t="shared" si="21"/>
        <v>#DIV/0!</v>
      </c>
      <c r="AU9" s="28"/>
      <c r="AV9" s="28" t="e">
        <f t="shared" si="22"/>
        <v>#DIV/0!</v>
      </c>
      <c r="AW9" s="28"/>
      <c r="AX9" s="13" t="e">
        <f t="shared" si="23"/>
        <v>#DIV/0!</v>
      </c>
      <c r="AY9" s="87"/>
    </row>
    <row r="10" spans="1:51" s="43" customFormat="1" ht="30" customHeight="1" x14ac:dyDescent="0.35">
      <c r="A10" s="18">
        <v>6</v>
      </c>
      <c r="B10" s="47" t="s">
        <v>16</v>
      </c>
      <c r="C10" s="28">
        <v>1097988743.3999996</v>
      </c>
      <c r="D10" s="31">
        <f>C10/$D$44</f>
        <v>343518675.78137213</v>
      </c>
      <c r="E10" s="28">
        <v>15762</v>
      </c>
      <c r="F10" s="13">
        <f>C10/$C$33*100</f>
        <v>7.9036003716693211</v>
      </c>
      <c r="G10" s="28">
        <v>1091590624.8500001</v>
      </c>
      <c r="H10" s="31">
        <f>G10/$H$44</f>
        <v>351683567.39907867</v>
      </c>
      <c r="I10" s="28">
        <v>15488</v>
      </c>
      <c r="J10" s="39">
        <f>G10/$G$33*100</f>
        <v>7.9564569757792674</v>
      </c>
      <c r="K10" s="16">
        <v>1059020777.0799997</v>
      </c>
      <c r="L10" s="6">
        <f>K10/$L$44</f>
        <v>338604929.36436874</v>
      </c>
      <c r="M10" s="9">
        <v>15010</v>
      </c>
      <c r="N10" s="15">
        <f>K10/$K$33*100</f>
        <v>7.6942206178785684</v>
      </c>
      <c r="O10" s="9">
        <v>1043113819.0200003</v>
      </c>
      <c r="P10" s="6">
        <f>O10/$P$44</f>
        <v>332636187.06591421</v>
      </c>
      <c r="Q10" s="18">
        <v>14527</v>
      </c>
      <c r="R10" s="12">
        <f>O10/$O$33*100</f>
        <v>7.835603972689194</v>
      </c>
      <c r="S10" s="9">
        <v>1005675475.4299999</v>
      </c>
      <c r="T10" s="6">
        <f>S10/$T$44</f>
        <v>313382404.85805988</v>
      </c>
      <c r="U10" s="9">
        <v>13946</v>
      </c>
      <c r="V10" s="15">
        <f>S10/$S$33*100</f>
        <v>7.5893100776948312</v>
      </c>
      <c r="W10" s="9">
        <v>981219376.96999967</v>
      </c>
      <c r="X10" s="6">
        <f>W10/$X$44</f>
        <v>297781365.35158253</v>
      </c>
      <c r="Y10" s="9">
        <v>13408</v>
      </c>
      <c r="Z10" s="12">
        <f>W10/$W$33*100</f>
        <v>7.5802165052027926</v>
      </c>
      <c r="AA10" s="28">
        <v>977061408.06000054</v>
      </c>
      <c r="AB10" s="6">
        <f>AA10/$AB$44</f>
        <v>304779277.57813978</v>
      </c>
      <c r="AC10" s="9">
        <v>12916</v>
      </c>
      <c r="AD10" s="12">
        <f>AA10/$AA$33*100</f>
        <v>7.7769918852408724</v>
      </c>
      <c r="AE10" s="26"/>
      <c r="AF10" s="6" t="e">
        <f t="shared" si="14"/>
        <v>#DIV/0!</v>
      </c>
      <c r="AG10" s="9"/>
      <c r="AH10" s="12" t="e">
        <f t="shared" si="15"/>
        <v>#DIV/0!</v>
      </c>
      <c r="AI10" s="26"/>
      <c r="AJ10" s="31" t="e">
        <f t="shared" si="16"/>
        <v>#DIV/0!</v>
      </c>
      <c r="AK10" s="9"/>
      <c r="AL10" s="11" t="e">
        <f t="shared" si="17"/>
        <v>#DIV/0!</v>
      </c>
      <c r="AM10" s="28"/>
      <c r="AN10" s="31" t="e">
        <f t="shared" si="18"/>
        <v>#DIV/0!</v>
      </c>
      <c r="AO10" s="9"/>
      <c r="AP10" s="11" t="e">
        <f t="shared" si="19"/>
        <v>#DIV/0!</v>
      </c>
      <c r="AQ10" s="28"/>
      <c r="AR10" s="28" t="e">
        <f t="shared" si="20"/>
        <v>#DIV/0!</v>
      </c>
      <c r="AS10" s="28"/>
      <c r="AT10" s="12" t="e">
        <f t="shared" si="21"/>
        <v>#DIV/0!</v>
      </c>
      <c r="AU10" s="28"/>
      <c r="AV10" s="28" t="e">
        <f t="shared" si="22"/>
        <v>#DIV/0!</v>
      </c>
      <c r="AW10" s="28"/>
      <c r="AX10" s="12" t="e">
        <f t="shared" si="23"/>
        <v>#DIV/0!</v>
      </c>
      <c r="AY10" s="87"/>
    </row>
    <row r="11" spans="1:51" s="43" customFormat="1" ht="30" customHeight="1" x14ac:dyDescent="0.35">
      <c r="A11" s="59">
        <v>7</v>
      </c>
      <c r="B11" s="48" t="s">
        <v>12</v>
      </c>
      <c r="C11" s="28">
        <v>967607650.63</v>
      </c>
      <c r="D11" s="31">
        <f>C11/$D$44</f>
        <v>302727419.40055692</v>
      </c>
      <c r="E11" s="28">
        <v>696</v>
      </c>
      <c r="F11" s="13">
        <f>C11/$C$33*100</f>
        <v>6.9650843263365916</v>
      </c>
      <c r="G11" s="28">
        <v>949833104.70000017</v>
      </c>
      <c r="H11" s="31">
        <f>G11/$H$44</f>
        <v>306012791.87473828</v>
      </c>
      <c r="I11" s="25">
        <v>687</v>
      </c>
      <c r="J11" s="39">
        <f>G11/$G$33*100</f>
        <v>6.9232055128312195</v>
      </c>
      <c r="K11" s="16">
        <v>982180376.96999991</v>
      </c>
      <c r="L11" s="6">
        <f>K11/$L$44</f>
        <v>314036442.31039768</v>
      </c>
      <c r="M11" s="18">
        <v>687</v>
      </c>
      <c r="N11" s="15">
        <f>K11/$K$33*100</f>
        <v>7.1359435721320557</v>
      </c>
      <c r="O11" s="9">
        <v>983725805.17000008</v>
      </c>
      <c r="P11" s="6">
        <f>O11/$P$44</f>
        <v>313698078.75570017</v>
      </c>
      <c r="Q11" s="9">
        <v>687</v>
      </c>
      <c r="R11" s="12">
        <f>O11/$O$33*100</f>
        <v>7.3894964159027552</v>
      </c>
      <c r="S11" s="9">
        <v>851115727.98000002</v>
      </c>
      <c r="T11" s="6">
        <f>S11/$T$44</f>
        <v>265219447.19080117</v>
      </c>
      <c r="U11" s="9">
        <v>679</v>
      </c>
      <c r="V11" s="15">
        <f>S11/$S$33*100</f>
        <v>6.4229280015815533</v>
      </c>
      <c r="W11" s="19">
        <v>853339875</v>
      </c>
      <c r="X11" s="6">
        <f>W11/$X$44</f>
        <v>258972375.64869046</v>
      </c>
      <c r="Y11" s="20">
        <v>680</v>
      </c>
      <c r="Z11" s="12">
        <f>W11/$W$33*100</f>
        <v>6.5923086690332031</v>
      </c>
      <c r="AA11" s="26">
        <v>847124000.94000006</v>
      </c>
      <c r="AB11" s="6">
        <f>AA11/$AB$44</f>
        <v>264247302.05876851</v>
      </c>
      <c r="AC11" s="9">
        <v>681</v>
      </c>
      <c r="AD11" s="12">
        <f>AA11/$AA$33*100</f>
        <v>6.7427455702954067</v>
      </c>
      <c r="AE11" s="26"/>
      <c r="AF11" s="6" t="e">
        <f t="shared" si="14"/>
        <v>#DIV/0!</v>
      </c>
      <c r="AG11" s="9"/>
      <c r="AH11" s="12" t="e">
        <f t="shared" si="15"/>
        <v>#DIV/0!</v>
      </c>
      <c r="AI11" s="26"/>
      <c r="AJ11" s="31" t="e">
        <f t="shared" si="16"/>
        <v>#DIV/0!</v>
      </c>
      <c r="AK11" s="28"/>
      <c r="AL11" s="11" t="e">
        <f t="shared" si="17"/>
        <v>#DIV/0!</v>
      </c>
      <c r="AM11" s="28"/>
      <c r="AN11" s="31" t="e">
        <f t="shared" si="18"/>
        <v>#DIV/0!</v>
      </c>
      <c r="AO11" s="28"/>
      <c r="AP11" s="11" t="e">
        <f t="shared" si="19"/>
        <v>#DIV/0!</v>
      </c>
      <c r="AQ11" s="28"/>
      <c r="AR11" s="28" t="e">
        <f t="shared" si="20"/>
        <v>#DIV/0!</v>
      </c>
      <c r="AS11" s="28"/>
      <c r="AT11" s="12" t="e">
        <f t="shared" si="21"/>
        <v>#DIV/0!</v>
      </c>
      <c r="AU11" s="28"/>
      <c r="AV11" s="28" t="e">
        <f t="shared" si="22"/>
        <v>#DIV/0!</v>
      </c>
      <c r="AW11" s="28"/>
      <c r="AX11" s="12" t="e">
        <f t="shared" si="23"/>
        <v>#DIV/0!</v>
      </c>
      <c r="AY11" s="87"/>
    </row>
    <row r="12" spans="1:51" s="66" customFormat="1" ht="30" customHeight="1" x14ac:dyDescent="0.35">
      <c r="A12" s="41">
        <v>8</v>
      </c>
      <c r="B12" s="68" t="s">
        <v>13</v>
      </c>
      <c r="C12" s="26">
        <v>779595744.24999952</v>
      </c>
      <c r="D12" s="69">
        <f>C12/$D$44</f>
        <v>243905686.02759427</v>
      </c>
      <c r="E12" s="17">
        <v>45561</v>
      </c>
      <c r="F12" s="70">
        <f>C12/$C$33*100</f>
        <v>5.6117271247483353</v>
      </c>
      <c r="G12" s="26">
        <v>772636683</v>
      </c>
      <c r="H12" s="69">
        <f>G12/$H$44</f>
        <v>248924476.62617996</v>
      </c>
      <c r="I12" s="26">
        <v>46127</v>
      </c>
      <c r="J12" s="71">
        <f>G12/$G$33*100</f>
        <v>5.6316446717770692</v>
      </c>
      <c r="K12" s="72">
        <v>762948421.79999995</v>
      </c>
      <c r="L12" s="73">
        <f>K12/$L$44</f>
        <v>243940536.44967383</v>
      </c>
      <c r="M12" s="74">
        <v>46960</v>
      </c>
      <c r="N12" s="84">
        <f>K12/$K$33*100</f>
        <v>5.543133434621959</v>
      </c>
      <c r="O12" s="74">
        <v>753986242.61999989</v>
      </c>
      <c r="P12" s="73">
        <f>O12/$P$44</f>
        <v>240436953.54443696</v>
      </c>
      <c r="Q12" s="74">
        <v>43141</v>
      </c>
      <c r="R12" s="78">
        <f>O12/$O$33*100</f>
        <v>5.6637516350581416</v>
      </c>
      <c r="S12" s="74">
        <v>746114096.57999992</v>
      </c>
      <c r="T12" s="73">
        <f>S12/T44</f>
        <v>232499484.77143124</v>
      </c>
      <c r="U12" s="41">
        <v>43899</v>
      </c>
      <c r="V12" s="84">
        <f>S12/$S$33*100</f>
        <v>5.6305352677151035</v>
      </c>
      <c r="W12" s="74">
        <v>733417708.87999988</v>
      </c>
      <c r="X12" s="73">
        <f>W12/$X$44</f>
        <v>222578285.59983</v>
      </c>
      <c r="Y12" s="74">
        <v>44469</v>
      </c>
      <c r="Z12" s="78">
        <f>W12/$W$33*100</f>
        <v>5.665873659392858</v>
      </c>
      <c r="AA12" s="9">
        <v>726283322.17000008</v>
      </c>
      <c r="AB12" s="6">
        <f>AA12/$AB$44</f>
        <v>226552911.02688879</v>
      </c>
      <c r="AC12" s="9">
        <v>40959</v>
      </c>
      <c r="AD12" s="12">
        <f>AA12/$AA$33*100</f>
        <v>5.7809053313412777</v>
      </c>
      <c r="AE12" s="74"/>
      <c r="AF12" s="73" t="e">
        <f t="shared" si="14"/>
        <v>#DIV/0!</v>
      </c>
      <c r="AG12" s="74"/>
      <c r="AH12" s="12" t="e">
        <f t="shared" si="15"/>
        <v>#DIV/0!</v>
      </c>
      <c r="AI12" s="94"/>
      <c r="AJ12" s="69" t="e">
        <f t="shared" si="16"/>
        <v>#DIV/0!</v>
      </c>
      <c r="AK12" s="26"/>
      <c r="AL12" s="86" t="e">
        <f t="shared" si="17"/>
        <v>#DIV/0!</v>
      </c>
      <c r="AM12" s="26"/>
      <c r="AN12" s="69" t="e">
        <f t="shared" si="18"/>
        <v>#DIV/0!</v>
      </c>
      <c r="AO12" s="26"/>
      <c r="AP12" s="11" t="e">
        <f t="shared" si="19"/>
        <v>#DIV/0!</v>
      </c>
      <c r="AQ12" s="28"/>
      <c r="AR12" s="28" t="e">
        <f t="shared" si="20"/>
        <v>#DIV/0!</v>
      </c>
      <c r="AS12" s="28"/>
      <c r="AT12" s="12" t="e">
        <f t="shared" si="21"/>
        <v>#DIV/0!</v>
      </c>
      <c r="AU12" s="28"/>
      <c r="AV12" s="28" t="e">
        <f t="shared" si="22"/>
        <v>#DIV/0!</v>
      </c>
      <c r="AW12" s="28"/>
      <c r="AX12" s="12" t="e">
        <f t="shared" si="23"/>
        <v>#DIV/0!</v>
      </c>
      <c r="AY12" s="87"/>
    </row>
    <row r="13" spans="1:51" s="66" customFormat="1" ht="30" customHeight="1" x14ac:dyDescent="0.35">
      <c r="A13" s="108">
        <v>9</v>
      </c>
      <c r="B13" s="68" t="s">
        <v>36</v>
      </c>
      <c r="C13" s="26">
        <v>422486052.54999995</v>
      </c>
      <c r="D13" s="26">
        <f>C13/$D$44</f>
        <v>132179724.22801363</v>
      </c>
      <c r="E13" s="26">
        <v>3622</v>
      </c>
      <c r="F13" s="70">
        <f>C13/$C$33*100</f>
        <v>3.0411613434390383</v>
      </c>
      <c r="G13" s="26">
        <v>414475016.11000001</v>
      </c>
      <c r="H13" s="26">
        <f>G13/$H$44</f>
        <v>133533624.18570186</v>
      </c>
      <c r="I13" s="26">
        <v>3658</v>
      </c>
      <c r="J13" s="71">
        <f>G13/$G$33*100</f>
        <v>3.0210525430884783</v>
      </c>
      <c r="K13" s="74">
        <v>441250379.58999997</v>
      </c>
      <c r="L13" s="74">
        <f>K13/$L$44</f>
        <v>141082740.62859699</v>
      </c>
      <c r="M13" s="74">
        <v>3639</v>
      </c>
      <c r="N13" s="78">
        <f>K13/$K$33*100</f>
        <v>3.205865117820681</v>
      </c>
      <c r="O13" s="74">
        <v>445396375.45999992</v>
      </c>
      <c r="P13" s="74">
        <f>O13/$P$44</f>
        <v>142031434.50365123</v>
      </c>
      <c r="Q13" s="74">
        <v>3589</v>
      </c>
      <c r="R13" s="78">
        <f>O13/$O$33*100</f>
        <v>3.3457035515592453</v>
      </c>
      <c r="S13" s="74">
        <v>455359802.40999997</v>
      </c>
      <c r="T13" s="74">
        <f>S13/$T$44</f>
        <v>141896420.30787447</v>
      </c>
      <c r="U13" s="74">
        <v>3587</v>
      </c>
      <c r="V13" s="78">
        <f>S13/$S$33*100</f>
        <v>3.4363637394356306</v>
      </c>
      <c r="W13" s="74">
        <v>368812224.45000052</v>
      </c>
      <c r="X13" s="74">
        <f>W13/$X$44</f>
        <v>111927475.47874132</v>
      </c>
      <c r="Y13" s="9">
        <v>2873</v>
      </c>
      <c r="Z13" s="12">
        <f>W13/$W$33*100</f>
        <v>2.8491859992914996</v>
      </c>
      <c r="AA13" s="9">
        <v>427478534.16999972</v>
      </c>
      <c r="AB13" s="9">
        <f>AA13/$AB$44</f>
        <v>133345353.47495157</v>
      </c>
      <c r="AC13" s="9">
        <v>3622</v>
      </c>
      <c r="AD13" s="12">
        <f>AA13/$AA$33*100</f>
        <v>3.4025467221714241</v>
      </c>
      <c r="AE13" s="9"/>
      <c r="AF13" s="9" t="e">
        <f t="shared" si="14"/>
        <v>#DIV/0!</v>
      </c>
      <c r="AG13" s="9"/>
      <c r="AH13" s="12" t="e">
        <f t="shared" si="15"/>
        <v>#DIV/0!</v>
      </c>
      <c r="AI13" s="26"/>
      <c r="AJ13" s="31" t="e">
        <f t="shared" si="16"/>
        <v>#DIV/0!</v>
      </c>
      <c r="AK13" s="28"/>
      <c r="AL13" s="11" t="e">
        <f t="shared" si="17"/>
        <v>#DIV/0!</v>
      </c>
      <c r="AM13" s="28"/>
      <c r="AN13" s="28" t="e">
        <f t="shared" si="18"/>
        <v>#DIV/0!</v>
      </c>
      <c r="AO13" s="28"/>
      <c r="AP13" s="11" t="e">
        <f t="shared" si="19"/>
        <v>#DIV/0!</v>
      </c>
      <c r="AQ13" s="26"/>
      <c r="AR13" s="26" t="e">
        <f t="shared" si="20"/>
        <v>#DIV/0!</v>
      </c>
      <c r="AS13" s="26"/>
      <c r="AT13" s="78" t="e">
        <f t="shared" si="21"/>
        <v>#DIV/0!</v>
      </c>
      <c r="AU13" s="26"/>
      <c r="AV13" s="26" t="e">
        <f t="shared" si="22"/>
        <v>#DIV/0!</v>
      </c>
      <c r="AW13" s="26"/>
      <c r="AX13" s="78" t="e">
        <f t="shared" si="23"/>
        <v>#DIV/0!</v>
      </c>
      <c r="AY13" s="87"/>
    </row>
    <row r="14" spans="1:51" s="43" customFormat="1" ht="30" customHeight="1" x14ac:dyDescent="0.35">
      <c r="A14" s="18">
        <v>10</v>
      </c>
      <c r="B14" s="47" t="s">
        <v>5</v>
      </c>
      <c r="C14" s="28">
        <v>266838960.44999999</v>
      </c>
      <c r="D14" s="28">
        <f>C14/$D$44</f>
        <v>83483703.172418103</v>
      </c>
      <c r="E14" s="28">
        <v>1243</v>
      </c>
      <c r="F14" s="13">
        <f>C14/$C$33*100</f>
        <v>1.920774251708486</v>
      </c>
      <c r="G14" s="28">
        <v>268463001.32000005</v>
      </c>
      <c r="H14" s="28">
        <f>G14/$H$44</f>
        <v>86492155.45603919</v>
      </c>
      <c r="I14" s="28">
        <v>1235</v>
      </c>
      <c r="J14" s="39">
        <f>G14/$G$33*100</f>
        <v>1.9567906419906012</v>
      </c>
      <c r="K14" s="9">
        <v>268911311.67000002</v>
      </c>
      <c r="L14" s="9">
        <f>K14/$L$44</f>
        <v>85980084.304258853</v>
      </c>
      <c r="M14" s="9">
        <v>1233</v>
      </c>
      <c r="N14" s="12">
        <f>K14/$K$33*100</f>
        <v>1.9537510532484901</v>
      </c>
      <c r="O14" s="9">
        <v>285440907.22000003</v>
      </c>
      <c r="P14" s="9">
        <f>O14/$P$44</f>
        <v>91023599.993622258</v>
      </c>
      <c r="Q14" s="9">
        <v>1250</v>
      </c>
      <c r="R14" s="12">
        <f>O14/$O$33*100</f>
        <v>2.1441590225334326</v>
      </c>
      <c r="S14" s="9">
        <v>286358472.16000009</v>
      </c>
      <c r="T14" s="9">
        <f>S14/$T$44</f>
        <v>89233265.451372683</v>
      </c>
      <c r="U14" s="9">
        <v>1232</v>
      </c>
      <c r="V14" s="12">
        <f>S14/$S$33*100</f>
        <v>2.1609985444538697</v>
      </c>
      <c r="W14" s="9">
        <v>292281702.63999999</v>
      </c>
      <c r="X14" s="9">
        <f>W14/$X$44</f>
        <v>88701921.835452631</v>
      </c>
      <c r="Y14" s="9">
        <v>1230</v>
      </c>
      <c r="Z14" s="12">
        <f>W14/$W$33*100</f>
        <v>2.2579645678850491</v>
      </c>
      <c r="AA14" s="9">
        <v>294611933.5</v>
      </c>
      <c r="AB14" s="9">
        <f>AA14/$AB$44</f>
        <v>91899661.083036989</v>
      </c>
      <c r="AC14" s="9">
        <v>1224</v>
      </c>
      <c r="AD14" s="12">
        <f>AA14/$AA$33*100</f>
        <v>2.3449852764872716</v>
      </c>
      <c r="AE14" s="9"/>
      <c r="AF14" s="9" t="e">
        <f t="shared" si="14"/>
        <v>#DIV/0!</v>
      </c>
      <c r="AG14" s="9"/>
      <c r="AH14" s="12" t="e">
        <f t="shared" si="15"/>
        <v>#DIV/0!</v>
      </c>
      <c r="AI14" s="26"/>
      <c r="AJ14" s="28" t="e">
        <f t="shared" si="16"/>
        <v>#DIV/0!</v>
      </c>
      <c r="AK14" s="28"/>
      <c r="AL14" s="11" t="e">
        <f t="shared" si="17"/>
        <v>#DIV/0!</v>
      </c>
      <c r="AM14" s="28"/>
      <c r="AN14" s="28" t="e">
        <f t="shared" si="18"/>
        <v>#DIV/0!</v>
      </c>
      <c r="AO14" s="28"/>
      <c r="AP14" s="11" t="e">
        <f t="shared" si="19"/>
        <v>#DIV/0!</v>
      </c>
      <c r="AQ14" s="28"/>
      <c r="AR14" s="28" t="e">
        <f t="shared" si="20"/>
        <v>#DIV/0!</v>
      </c>
      <c r="AS14" s="28"/>
      <c r="AT14" s="12" t="e">
        <f t="shared" si="21"/>
        <v>#DIV/0!</v>
      </c>
      <c r="AU14" s="28"/>
      <c r="AV14" s="28" t="e">
        <f t="shared" si="22"/>
        <v>#DIV/0!</v>
      </c>
      <c r="AW14" s="28"/>
      <c r="AX14" s="12" t="e">
        <f t="shared" si="23"/>
        <v>#DIV/0!</v>
      </c>
      <c r="AY14" s="87"/>
    </row>
    <row r="15" spans="1:51" s="43" customFormat="1" ht="30" customHeight="1" x14ac:dyDescent="0.35">
      <c r="A15" s="51"/>
      <c r="B15" s="42" t="s">
        <v>14</v>
      </c>
      <c r="C15" s="27">
        <f>SUM(C5:C14)</f>
        <v>12744075021.579998</v>
      </c>
      <c r="D15" s="27">
        <f>SUM(D5:D14)</f>
        <v>3987133567.4310918</v>
      </c>
      <c r="E15" s="27">
        <f>SUM(E5:E14)</f>
        <v>189817</v>
      </c>
      <c r="F15" s="34">
        <f>SUM(F5:F14)</f>
        <v>91.735071677731597</v>
      </c>
      <c r="G15" s="27">
        <f>SUM(G5:G14)</f>
        <v>12592320414.960001</v>
      </c>
      <c r="H15" s="27">
        <f>SUM(H5:H14)</f>
        <v>4056934957.6210575</v>
      </c>
      <c r="I15" s="27">
        <f>SUM(I5:I14)</f>
        <v>187805</v>
      </c>
      <c r="J15" s="27">
        <f>SUM(J5:J14)</f>
        <v>91.78372672504743</v>
      </c>
      <c r="K15" s="27">
        <f>SUM(K5:K14)</f>
        <v>12665807589.57</v>
      </c>
      <c r="L15" s="27">
        <f>SUM(L5:L14)</f>
        <v>4049689087.3417311</v>
      </c>
      <c r="M15" s="27">
        <f>SUM(M5:M14)</f>
        <v>182279</v>
      </c>
      <c r="N15" s="27">
        <f>SUM(N5:N14)</f>
        <v>92.022290786831846</v>
      </c>
      <c r="O15" s="27">
        <f>SUM(O5:O14)</f>
        <v>12150608901.269999</v>
      </c>
      <c r="P15" s="27">
        <f>SUM(P5:P14)</f>
        <v>3874679964.6895628</v>
      </c>
      <c r="Q15" s="27">
        <f>SUM(Q5:Q14)</f>
        <v>173638</v>
      </c>
      <c r="R15" s="34">
        <f>SUM(R5:R14)</f>
        <v>91.272263526170789</v>
      </c>
      <c r="S15" s="27">
        <f>SUM(S5:S14)</f>
        <v>12024313817.51</v>
      </c>
      <c r="T15" s="27">
        <f>SUM(T5:T14)</f>
        <v>3746942699.6696897</v>
      </c>
      <c r="U15" s="27">
        <f>SUM(U5:U14)</f>
        <v>171223</v>
      </c>
      <c r="V15" s="34">
        <f>SUM(V5:V14)</f>
        <v>90.741246318624931</v>
      </c>
      <c r="W15" s="27">
        <f>SUM(W5:W14)</f>
        <v>11707799796.469999</v>
      </c>
      <c r="X15" s="27">
        <f>SUM(X5:X14)</f>
        <v>3553093926.2753787</v>
      </c>
      <c r="Y15" s="27">
        <f>SUM(Y5:Y14)</f>
        <v>168578</v>
      </c>
      <c r="Z15" s="34">
        <f>SUM(Z5:Z14)</f>
        <v>90.446295028196559</v>
      </c>
      <c r="AA15" s="27">
        <f>SUM(AA5:AA14)</f>
        <v>11329935695.130001</v>
      </c>
      <c r="AB15" s="27">
        <f>SUM(AB5:AB14)</f>
        <v>3534199168.7347941</v>
      </c>
      <c r="AC15" s="27">
        <f>SUM(AC5:AC14)</f>
        <v>161997</v>
      </c>
      <c r="AD15" s="34">
        <f>SUM(AD5:AD14)</f>
        <v>90.181453524276321</v>
      </c>
      <c r="AE15" s="27">
        <f t="shared" ref="AA15:AT15" si="24">SUM(AE5:AE14)</f>
        <v>0</v>
      </c>
      <c r="AF15" s="27" t="e">
        <f t="shared" si="24"/>
        <v>#DIV/0!</v>
      </c>
      <c r="AG15" s="27">
        <f t="shared" si="24"/>
        <v>0</v>
      </c>
      <c r="AH15" s="27" t="e">
        <f t="shared" si="24"/>
        <v>#DIV/0!</v>
      </c>
      <c r="AI15" s="27">
        <f t="shared" si="24"/>
        <v>0</v>
      </c>
      <c r="AJ15" s="27" t="e">
        <f t="shared" si="24"/>
        <v>#DIV/0!</v>
      </c>
      <c r="AK15" s="27">
        <f t="shared" si="24"/>
        <v>0</v>
      </c>
      <c r="AL15" s="34" t="e">
        <f t="shared" si="24"/>
        <v>#DIV/0!</v>
      </c>
      <c r="AM15" s="27">
        <f t="shared" si="24"/>
        <v>0</v>
      </c>
      <c r="AN15" s="27" t="e">
        <f t="shared" si="24"/>
        <v>#DIV/0!</v>
      </c>
      <c r="AO15" s="27">
        <f t="shared" si="24"/>
        <v>0</v>
      </c>
      <c r="AP15" s="34" t="e">
        <f t="shared" si="24"/>
        <v>#DIV/0!</v>
      </c>
      <c r="AQ15" s="27">
        <f t="shared" si="24"/>
        <v>0</v>
      </c>
      <c r="AR15" s="27" t="e">
        <f t="shared" si="24"/>
        <v>#DIV/0!</v>
      </c>
      <c r="AS15" s="27">
        <f t="shared" si="24"/>
        <v>0</v>
      </c>
      <c r="AT15" s="34" t="e">
        <f t="shared" si="24"/>
        <v>#DIV/0!</v>
      </c>
      <c r="AU15" s="27">
        <f t="shared" ref="AU15:AX15" si="25">SUM(AU5:AU14)</f>
        <v>0</v>
      </c>
      <c r="AV15" s="27" t="e">
        <f t="shared" si="25"/>
        <v>#DIV/0!</v>
      </c>
      <c r="AW15" s="27">
        <f t="shared" si="25"/>
        <v>0</v>
      </c>
      <c r="AX15" s="34" t="e">
        <f t="shared" si="25"/>
        <v>#DIV/0!</v>
      </c>
      <c r="AY15" s="87"/>
    </row>
    <row r="16" spans="1:51" s="43" customFormat="1" ht="30" customHeight="1" x14ac:dyDescent="0.35">
      <c r="A16" s="18">
        <v>11</v>
      </c>
      <c r="B16" s="47" t="s">
        <v>8</v>
      </c>
      <c r="C16" s="28">
        <v>280278281.35000002</v>
      </c>
      <c r="D16" s="28">
        <f>C16/$D$44</f>
        <v>87688352.57954511</v>
      </c>
      <c r="E16" s="28">
        <v>3150</v>
      </c>
      <c r="F16" s="13">
        <f>C16/$C$33*100</f>
        <v>2.0175138788665103</v>
      </c>
      <c r="G16" s="28">
        <v>272370979.0200001</v>
      </c>
      <c r="H16" s="28">
        <f>G16/$H$44</f>
        <v>87751209.452624157</v>
      </c>
      <c r="I16" s="28">
        <v>3088</v>
      </c>
      <c r="J16" s="13">
        <f>G16/$G$33*100</f>
        <v>1.9852753648569488</v>
      </c>
      <c r="K16" s="16">
        <v>250648916.19999999</v>
      </c>
      <c r="L16" s="9">
        <f>K16/$L$44</f>
        <v>80140975.892057806</v>
      </c>
      <c r="M16" s="9">
        <v>2908</v>
      </c>
      <c r="N16" s="22">
        <f>K16/$K$33*100</f>
        <v>1.8210672544050313</v>
      </c>
      <c r="O16" s="9">
        <v>247509713.78999993</v>
      </c>
      <c r="P16" s="9">
        <f>O16/$P$44</f>
        <v>78927808.217736512</v>
      </c>
      <c r="Q16" s="9">
        <v>2824</v>
      </c>
      <c r="R16" s="12">
        <f>O16/$O$33*100</f>
        <v>1.8592296078237494</v>
      </c>
      <c r="S16" s="9">
        <v>236541808.36000007</v>
      </c>
      <c r="T16" s="9">
        <f>S16/$T$44</f>
        <v>73709703.144183755</v>
      </c>
      <c r="U16" s="9">
        <v>2709</v>
      </c>
      <c r="V16" s="22">
        <f>S16/$S$33*100</f>
        <v>1.7850580767271207</v>
      </c>
      <c r="W16" s="9">
        <v>217401394.12</v>
      </c>
      <c r="X16" s="9">
        <f>W16/$X$44</f>
        <v>65977176.449880123</v>
      </c>
      <c r="Y16" s="9">
        <v>2602</v>
      </c>
      <c r="Z16" s="12">
        <f>W16/$W$33*100</f>
        <v>1.679491533332109</v>
      </c>
      <c r="AA16" s="9">
        <v>209365785.87</v>
      </c>
      <c r="AB16" s="6">
        <f>AA16/$AB$44</f>
        <v>65308436.54314056</v>
      </c>
      <c r="AC16" s="9">
        <v>2486</v>
      </c>
      <c r="AD16" s="12">
        <f>AA16/$AA$33*100</f>
        <v>1.6664623168271522</v>
      </c>
      <c r="AE16" s="9"/>
      <c r="AF16" s="6" t="e">
        <f t="shared" ref="AF16:AF23" si="26">AE16/$AF$44</f>
        <v>#DIV/0!</v>
      </c>
      <c r="AG16" s="9"/>
      <c r="AH16" s="12" t="e">
        <f t="shared" ref="AH16:AH23" si="27">AE16/$AE$33*100</f>
        <v>#DIV/0!</v>
      </c>
      <c r="AI16" s="74"/>
      <c r="AJ16" s="31" t="e">
        <f t="shared" ref="AJ16:AJ23" si="28">AI16/$AJ$44</f>
        <v>#DIV/0!</v>
      </c>
      <c r="AK16" s="9"/>
      <c r="AL16" s="12" t="e">
        <f t="shared" ref="AL16:AL23" si="29">AI16/$AI$33*100</f>
        <v>#DIV/0!</v>
      </c>
      <c r="AM16" s="9"/>
      <c r="AN16" s="31" t="e">
        <f t="shared" ref="AN16:AN23" si="30">AM16/$AN$44</f>
        <v>#DIV/0!</v>
      </c>
      <c r="AO16" s="9"/>
      <c r="AP16" s="12" t="e">
        <f t="shared" ref="AP16:AP23" si="31">AM16/$AM$33*100</f>
        <v>#DIV/0!</v>
      </c>
      <c r="AQ16" s="28"/>
      <c r="AR16" s="28" t="e">
        <f t="shared" ref="AR16:AR23" si="32">AQ16/$AR$44</f>
        <v>#DIV/0!</v>
      </c>
      <c r="AS16" s="28"/>
      <c r="AT16" s="12" t="e">
        <f t="shared" ref="AT16:AT23" si="33">AQ16/$AQ$33*100</f>
        <v>#DIV/0!</v>
      </c>
      <c r="AU16" s="28"/>
      <c r="AV16" s="28" t="e">
        <f t="shared" ref="AV16:AV23" si="34">AU16/$AV$44</f>
        <v>#DIV/0!</v>
      </c>
      <c r="AW16" s="28"/>
      <c r="AX16" s="12" t="e">
        <f t="shared" ref="AX16:AX23" si="35">AU16/$AU$33*100</f>
        <v>#DIV/0!</v>
      </c>
      <c r="AY16" s="87"/>
    </row>
    <row r="17" spans="1:51" s="43" customFormat="1" ht="30" customHeight="1" x14ac:dyDescent="0.35">
      <c r="A17" s="18">
        <v>12</v>
      </c>
      <c r="B17" s="47" t="s">
        <v>27</v>
      </c>
      <c r="C17" s="28">
        <v>133419202.02000001</v>
      </c>
      <c r="D17" s="31">
        <f>C17/$D$44</f>
        <v>41741764.546506904</v>
      </c>
      <c r="E17" s="28">
        <v>364</v>
      </c>
      <c r="F17" s="13">
        <f>C17/$C$33*100</f>
        <v>0.96038512326436731</v>
      </c>
      <c r="G17" s="28">
        <v>136134706.81</v>
      </c>
      <c r="H17" s="31">
        <f>G17/$H$44</f>
        <v>43859243.793292314</v>
      </c>
      <c r="I17" s="28">
        <v>364</v>
      </c>
      <c r="J17" s="39">
        <f>G17/$G$33*100</f>
        <v>0.99226753417099922</v>
      </c>
      <c r="K17" s="76">
        <v>138932275.46000001</v>
      </c>
      <c r="L17" s="6">
        <f>K17/$L$44</f>
        <v>44421369.567719661</v>
      </c>
      <c r="M17" s="9">
        <v>412</v>
      </c>
      <c r="N17" s="22">
        <f>K17/$K$33*100</f>
        <v>1.0094000056170429</v>
      </c>
      <c r="O17" s="26">
        <v>145165508.65999997</v>
      </c>
      <c r="P17" s="6">
        <f>O17/$P$44</f>
        <v>46291498.026085004</v>
      </c>
      <c r="Q17" s="9">
        <v>431</v>
      </c>
      <c r="R17" s="12">
        <f>O17/$O$33*100</f>
        <v>1.0904461388713842</v>
      </c>
      <c r="S17" s="9">
        <v>167231047.24999997</v>
      </c>
      <c r="T17" s="6">
        <f>S17/$T$44</f>
        <v>52111510.158611439</v>
      </c>
      <c r="U17" s="9">
        <v>438</v>
      </c>
      <c r="V17" s="15">
        <f>S17/$S$33*100</f>
        <v>1.2620057893479235</v>
      </c>
      <c r="W17" s="9">
        <v>187757644.28999999</v>
      </c>
      <c r="X17" s="6">
        <f>W17/$X$44</f>
        <v>56980863.7947255</v>
      </c>
      <c r="Y17" s="9">
        <v>440</v>
      </c>
      <c r="Z17" s="12">
        <f>W17/$W$33*100</f>
        <v>1.4504845986837538</v>
      </c>
      <c r="AA17" s="9">
        <v>195351710.97000003</v>
      </c>
      <c r="AB17" s="6">
        <f>AA17/$AB$44</f>
        <v>60936961.435523123</v>
      </c>
      <c r="AC17" s="9">
        <v>455</v>
      </c>
      <c r="AD17" s="12">
        <f>AA17/$AA$33*100</f>
        <v>1.5549162605840172</v>
      </c>
      <c r="AE17" s="9"/>
      <c r="AF17" s="6" t="e">
        <f t="shared" si="26"/>
        <v>#DIV/0!</v>
      </c>
      <c r="AG17" s="9"/>
      <c r="AH17" s="12" t="e">
        <f t="shared" si="27"/>
        <v>#DIV/0!</v>
      </c>
      <c r="AI17" s="26"/>
      <c r="AJ17" s="31" t="e">
        <f t="shared" si="28"/>
        <v>#DIV/0!</v>
      </c>
      <c r="AK17" s="28"/>
      <c r="AL17" s="12" t="e">
        <f t="shared" si="29"/>
        <v>#DIV/0!</v>
      </c>
      <c r="AM17" s="28"/>
      <c r="AN17" s="31" t="e">
        <f t="shared" si="30"/>
        <v>#DIV/0!</v>
      </c>
      <c r="AO17" s="28"/>
      <c r="AP17" s="12" t="e">
        <f t="shared" si="31"/>
        <v>#DIV/0!</v>
      </c>
      <c r="AQ17" s="9"/>
      <c r="AR17" s="28" t="e">
        <f t="shared" si="32"/>
        <v>#DIV/0!</v>
      </c>
      <c r="AS17" s="9"/>
      <c r="AT17" s="12" t="e">
        <f t="shared" si="33"/>
        <v>#DIV/0!</v>
      </c>
      <c r="AU17" s="21"/>
      <c r="AV17" s="28" t="e">
        <f t="shared" si="34"/>
        <v>#DIV/0!</v>
      </c>
      <c r="AW17" s="21"/>
      <c r="AX17" s="12" t="e">
        <f t="shared" si="35"/>
        <v>#DIV/0!</v>
      </c>
      <c r="AY17" s="87"/>
    </row>
    <row r="18" spans="1:51" s="43" customFormat="1" ht="30" customHeight="1" x14ac:dyDescent="0.35">
      <c r="A18" s="18">
        <v>13</v>
      </c>
      <c r="B18" s="47" t="s">
        <v>19</v>
      </c>
      <c r="C18" s="28">
        <v>70727898.960000008</v>
      </c>
      <c r="D18" s="31">
        <f>C18/$D$44</f>
        <v>22128053.987422962</v>
      </c>
      <c r="E18" s="28">
        <v>5764</v>
      </c>
      <c r="F18" s="13">
        <f>C18/$C$33*100</f>
        <v>0.50911728546200552</v>
      </c>
      <c r="G18" s="28">
        <v>65196361.609999977</v>
      </c>
      <c r="H18" s="31">
        <f>G18/$H$44</f>
        <v>21004659.173942454</v>
      </c>
      <c r="I18" s="28">
        <v>5729</v>
      </c>
      <c r="J18" s="39">
        <f>G18/$G$33*100</f>
        <v>0.4752074947497768</v>
      </c>
      <c r="K18" s="16">
        <v>65196361.609999977</v>
      </c>
      <c r="L18" s="6">
        <f>K18/$L$44</f>
        <v>20845492.265634984</v>
      </c>
      <c r="M18" s="9">
        <v>5737</v>
      </c>
      <c r="N18" s="22">
        <f>K18/$K$33*100</f>
        <v>0.47367832677794053</v>
      </c>
      <c r="O18" s="9">
        <v>67654322.00999999</v>
      </c>
      <c r="P18" s="6">
        <f>O18/$P$44</f>
        <v>21574132.469147611</v>
      </c>
      <c r="Q18" s="9">
        <v>5697</v>
      </c>
      <c r="R18" s="12">
        <f>O18/$O$33*100</f>
        <v>0.50820194752015424</v>
      </c>
      <c r="S18" s="9">
        <v>136880109.80999997</v>
      </c>
      <c r="T18" s="6">
        <f>S18/$T$44</f>
        <v>42653737.748901553</v>
      </c>
      <c r="U18" s="9">
        <v>5719</v>
      </c>
      <c r="V18" s="15">
        <f>S18/$S$33*100</f>
        <v>1.032963040460775</v>
      </c>
      <c r="W18" s="9">
        <v>143298857.89999998</v>
      </c>
      <c r="X18" s="6">
        <f>W18/$X$44</f>
        <v>43488470.122302808</v>
      </c>
      <c r="Y18" s="9">
        <v>5670</v>
      </c>
      <c r="Z18" s="12">
        <f>W18/$W$33*100</f>
        <v>1.1070270250721932</v>
      </c>
      <c r="AA18" s="9">
        <v>143386684.30999997</v>
      </c>
      <c r="AB18" s="6">
        <f>AA18/$AB$44</f>
        <v>44727270.668787815</v>
      </c>
      <c r="AC18" s="9">
        <v>5719</v>
      </c>
      <c r="AD18" s="12">
        <f>AA18/$AA$33*100</f>
        <v>1.1412968224224307</v>
      </c>
      <c r="AE18" s="9"/>
      <c r="AF18" s="6" t="e">
        <f t="shared" si="26"/>
        <v>#DIV/0!</v>
      </c>
      <c r="AG18" s="9"/>
      <c r="AH18" s="12" t="e">
        <f t="shared" si="27"/>
        <v>#DIV/0!</v>
      </c>
      <c r="AI18" s="74"/>
      <c r="AJ18" s="31" t="e">
        <f t="shared" si="28"/>
        <v>#DIV/0!</v>
      </c>
      <c r="AK18" s="9"/>
      <c r="AL18" s="12" t="e">
        <f t="shared" si="29"/>
        <v>#DIV/0!</v>
      </c>
      <c r="AM18" s="9"/>
      <c r="AN18" s="31" t="e">
        <f t="shared" si="30"/>
        <v>#DIV/0!</v>
      </c>
      <c r="AO18" s="9"/>
      <c r="AP18" s="13" t="e">
        <f t="shared" si="31"/>
        <v>#DIV/0!</v>
      </c>
      <c r="AQ18" s="9"/>
      <c r="AR18" s="28" t="e">
        <f t="shared" si="32"/>
        <v>#DIV/0!</v>
      </c>
      <c r="AS18" s="9"/>
      <c r="AT18" s="12" t="e">
        <f t="shared" si="33"/>
        <v>#DIV/0!</v>
      </c>
      <c r="AU18" s="9"/>
      <c r="AV18" s="28" t="e">
        <f t="shared" si="34"/>
        <v>#DIV/0!</v>
      </c>
      <c r="AW18" s="9"/>
      <c r="AX18" s="12" t="e">
        <f t="shared" si="35"/>
        <v>#DIV/0!</v>
      </c>
      <c r="AY18" s="87"/>
    </row>
    <row r="19" spans="1:51" s="43" customFormat="1" ht="30" customHeight="1" x14ac:dyDescent="0.35">
      <c r="A19" s="18">
        <v>14</v>
      </c>
      <c r="B19" s="47" t="s">
        <v>28</v>
      </c>
      <c r="C19" s="28">
        <v>128518682.56000006</v>
      </c>
      <c r="D19" s="31">
        <f>C19/$D$44</f>
        <v>40208579.470012225</v>
      </c>
      <c r="E19" s="28">
        <v>1938</v>
      </c>
      <c r="F19" s="13">
        <f>C19/$C$33*100</f>
        <v>0.9251099461204807</v>
      </c>
      <c r="G19" s="28">
        <v>127166380.25999999</v>
      </c>
      <c r="H19" s="31">
        <f>G19/$H$44</f>
        <v>40969870.247108474</v>
      </c>
      <c r="I19" s="28">
        <v>1909</v>
      </c>
      <c r="J19" s="39">
        <f>G19/$G$33*100</f>
        <v>0.92689861040471166</v>
      </c>
      <c r="K19" s="16">
        <v>125284246.05999999</v>
      </c>
      <c r="L19" s="6">
        <f>K19/$L$44</f>
        <v>40057630.790382393</v>
      </c>
      <c r="M19" s="9">
        <v>1866</v>
      </c>
      <c r="N19" s="22">
        <f>K19/$K$33*100</f>
        <v>0.91024147022698565</v>
      </c>
      <c r="O19" s="74">
        <v>124956220.18999997</v>
      </c>
      <c r="P19" s="73">
        <f>O19/$P$44</f>
        <v>39847004.110462695</v>
      </c>
      <c r="Q19" s="74">
        <v>1819</v>
      </c>
      <c r="R19" s="12">
        <f>O19/$O$33*100</f>
        <v>0.93863913743646443</v>
      </c>
      <c r="S19" s="9">
        <v>121470281.89999998</v>
      </c>
      <c r="T19" s="6">
        <f>S19/$T$44</f>
        <v>37851821.975008562</v>
      </c>
      <c r="U19" s="9">
        <v>1766</v>
      </c>
      <c r="V19" s="15">
        <f>S19/$S$33*100</f>
        <v>0.91667307902674322</v>
      </c>
      <c r="W19" s="9">
        <v>118524466.49999999</v>
      </c>
      <c r="X19" s="6">
        <f>W19/$X$44</f>
        <v>35969914.873600185</v>
      </c>
      <c r="Y19" s="9">
        <v>1742</v>
      </c>
      <c r="Z19" s="12">
        <f>W19/$W$33*100</f>
        <v>0.91563735727278117</v>
      </c>
      <c r="AA19" s="9">
        <v>117437273.36000001</v>
      </c>
      <c r="AB19" s="6">
        <f>AA19/$AB$44</f>
        <v>36632751.063697055</v>
      </c>
      <c r="AC19" s="9">
        <v>1695</v>
      </c>
      <c r="AD19" s="12">
        <f>AA19/$AA$33*100</f>
        <v>0.93475058416128598</v>
      </c>
      <c r="AE19" s="41"/>
      <c r="AF19" s="6" t="e">
        <f t="shared" si="26"/>
        <v>#DIV/0!</v>
      </c>
      <c r="AG19" s="9"/>
      <c r="AH19" s="12" t="e">
        <f t="shared" si="27"/>
        <v>#DIV/0!</v>
      </c>
      <c r="AI19" s="26"/>
      <c r="AJ19" s="31" t="e">
        <f t="shared" si="28"/>
        <v>#DIV/0!</v>
      </c>
      <c r="AK19" s="28"/>
      <c r="AL19" s="12" t="e">
        <f t="shared" si="29"/>
        <v>#DIV/0!</v>
      </c>
      <c r="AM19" s="9"/>
      <c r="AN19" s="31" t="e">
        <f t="shared" si="30"/>
        <v>#DIV/0!</v>
      </c>
      <c r="AO19" s="9"/>
      <c r="AP19" s="13" t="e">
        <f t="shared" si="31"/>
        <v>#DIV/0!</v>
      </c>
      <c r="AQ19" s="28"/>
      <c r="AR19" s="28" t="e">
        <f t="shared" si="32"/>
        <v>#DIV/0!</v>
      </c>
      <c r="AS19" s="28"/>
      <c r="AT19" s="12" t="e">
        <f t="shared" si="33"/>
        <v>#DIV/0!</v>
      </c>
      <c r="AU19" s="28"/>
      <c r="AV19" s="28" t="e">
        <f t="shared" si="34"/>
        <v>#DIV/0!</v>
      </c>
      <c r="AW19" s="28"/>
      <c r="AX19" s="12" t="e">
        <f t="shared" si="35"/>
        <v>#DIV/0!</v>
      </c>
      <c r="AY19" s="87"/>
    </row>
    <row r="20" spans="1:51" s="43" customFormat="1" ht="30" customHeight="1" x14ac:dyDescent="0.35">
      <c r="A20" s="18">
        <v>15</v>
      </c>
      <c r="B20" s="68" t="s">
        <v>29</v>
      </c>
      <c r="C20" s="26">
        <v>110042749.03</v>
      </c>
      <c r="D20" s="69">
        <f>C20/$D$44</f>
        <v>34428166.639551982</v>
      </c>
      <c r="E20" s="26">
        <v>555</v>
      </c>
      <c r="F20" s="70">
        <f>C20/$C$33*100</f>
        <v>0.79211550879823189</v>
      </c>
      <c r="G20" s="26">
        <v>111738271.16</v>
      </c>
      <c r="H20" s="69">
        <f>G20/$H$44</f>
        <v>35999314.140275136</v>
      </c>
      <c r="I20" s="26">
        <v>563</v>
      </c>
      <c r="J20" s="71">
        <f>G20/$G$33*100</f>
        <v>0.81444520206892035</v>
      </c>
      <c r="K20" s="72">
        <v>115277553.47</v>
      </c>
      <c r="L20" s="73">
        <f>K20/$L$44</f>
        <v>36858151.128660955</v>
      </c>
      <c r="M20" s="74">
        <v>574</v>
      </c>
      <c r="N20" s="75">
        <f>K20/$K$33*100</f>
        <v>0.83753874133903827</v>
      </c>
      <c r="O20" s="74">
        <v>118601104.93999998</v>
      </c>
      <c r="P20" s="73">
        <f>O20/$P$44</f>
        <v>37820435.900379471</v>
      </c>
      <c r="Q20" s="74">
        <v>579</v>
      </c>
      <c r="R20" s="78">
        <f>O20/$O$33*100</f>
        <v>0.89090113857975206</v>
      </c>
      <c r="S20" s="74">
        <v>119952370.93000002</v>
      </c>
      <c r="T20" s="73">
        <f>S20/$T$44</f>
        <v>37378819.896544211</v>
      </c>
      <c r="U20" s="74">
        <v>580</v>
      </c>
      <c r="V20" s="84">
        <f>S20/$S$33*100</f>
        <v>0.90521819392403313</v>
      </c>
      <c r="W20" s="74">
        <v>118071559.64</v>
      </c>
      <c r="X20" s="73">
        <f>W20/$X$44</f>
        <v>35832466.280234285</v>
      </c>
      <c r="Y20" s="74">
        <v>577</v>
      </c>
      <c r="Z20" s="78">
        <f>W20/$W$33*100</f>
        <v>0.91213851477530328</v>
      </c>
      <c r="AA20" s="74">
        <v>117256829.69</v>
      </c>
      <c r="AB20" s="73">
        <f>AA20/$AB$44</f>
        <v>36576464.436334141</v>
      </c>
      <c r="AC20" s="74">
        <v>586</v>
      </c>
      <c r="AD20" s="78">
        <f>AA20/$AA$33*100</f>
        <v>0.93331432954539706</v>
      </c>
      <c r="AE20" s="74"/>
      <c r="AF20" s="73" t="e">
        <f t="shared" si="26"/>
        <v>#DIV/0!</v>
      </c>
      <c r="AG20" s="74"/>
      <c r="AH20" s="78" t="e">
        <f t="shared" si="27"/>
        <v>#DIV/0!</v>
      </c>
      <c r="AI20" s="74"/>
      <c r="AJ20" s="69" t="e">
        <f t="shared" si="28"/>
        <v>#DIV/0!</v>
      </c>
      <c r="AK20" s="74"/>
      <c r="AL20" s="12" t="e">
        <f t="shared" si="29"/>
        <v>#DIV/0!</v>
      </c>
      <c r="AM20" s="28"/>
      <c r="AN20" s="31" t="e">
        <f t="shared" si="30"/>
        <v>#DIV/0!</v>
      </c>
      <c r="AO20" s="28"/>
      <c r="AP20" s="13" t="e">
        <f t="shared" si="31"/>
        <v>#DIV/0!</v>
      </c>
      <c r="AQ20" s="9"/>
      <c r="AR20" s="28" t="e">
        <f t="shared" si="32"/>
        <v>#DIV/0!</v>
      </c>
      <c r="AS20" s="9"/>
      <c r="AT20" s="13" t="e">
        <f t="shared" si="33"/>
        <v>#DIV/0!</v>
      </c>
      <c r="AU20" s="21"/>
      <c r="AV20" s="28" t="e">
        <f t="shared" si="34"/>
        <v>#DIV/0!</v>
      </c>
      <c r="AW20" s="21"/>
      <c r="AX20" s="13" t="e">
        <f t="shared" si="35"/>
        <v>#DIV/0!</v>
      </c>
      <c r="AY20" s="87"/>
    </row>
    <row r="21" spans="1:51" s="43" customFormat="1" ht="30" customHeight="1" x14ac:dyDescent="0.35">
      <c r="A21" s="18">
        <v>16</v>
      </c>
      <c r="B21" s="47" t="s">
        <v>21</v>
      </c>
      <c r="C21" s="28">
        <v>71651913.439999998</v>
      </c>
      <c r="D21" s="31">
        <f>C21/$D$44</f>
        <v>22417142.771329351</v>
      </c>
      <c r="E21" s="28">
        <v>322</v>
      </c>
      <c r="F21" s="13">
        <f>C21/$C$33*100</f>
        <v>0.51576857513273688</v>
      </c>
      <c r="G21" s="26">
        <v>68650041.860000014</v>
      </c>
      <c r="H21" s="69">
        <f>G21/$H$44</f>
        <v>22117349.740648866</v>
      </c>
      <c r="I21" s="26">
        <v>291</v>
      </c>
      <c r="J21" s="39">
        <f>G21/$G$33*100</f>
        <v>0.50038090471837182</v>
      </c>
      <c r="K21" s="16">
        <v>75877113.650000006</v>
      </c>
      <c r="L21" s="6">
        <f>K21/$L$44</f>
        <v>24260491.63895639</v>
      </c>
      <c r="M21" s="9">
        <v>303</v>
      </c>
      <c r="N21" s="22">
        <f>K21/$K$33*100</f>
        <v>0.55127837423613013</v>
      </c>
      <c r="O21" s="9">
        <v>87018334.459999993</v>
      </c>
      <c r="P21" s="6">
        <f>O21/$P$44</f>
        <v>27749078.242290888</v>
      </c>
      <c r="Q21" s="9">
        <v>287</v>
      </c>
      <c r="R21" s="12">
        <f>O21/$O$33*100</f>
        <v>0.65365945188240238</v>
      </c>
      <c r="S21" s="9">
        <v>98570241.239999995</v>
      </c>
      <c r="T21" s="6">
        <f>S21/$T$44</f>
        <v>30715852.182855006</v>
      </c>
      <c r="U21" s="9">
        <v>272</v>
      </c>
      <c r="V21" s="15">
        <f>S21/$S$33*100</f>
        <v>0.74385837527129084</v>
      </c>
      <c r="W21" s="41">
        <v>98767567.510000005</v>
      </c>
      <c r="X21" s="6">
        <f>W21/$X$44</f>
        <v>29974072.868805196</v>
      </c>
      <c r="Y21" s="9">
        <v>245</v>
      </c>
      <c r="Z21" s="12">
        <f>W21/$W$33*100</f>
        <v>0.76300933612822819</v>
      </c>
      <c r="AA21" s="9">
        <v>103968515.33000001</v>
      </c>
      <c r="AB21" s="6">
        <f>AA21/$AB$44</f>
        <v>32431379.165886834</v>
      </c>
      <c r="AC21" s="9">
        <v>243</v>
      </c>
      <c r="AD21" s="12">
        <f>AA21/$AA$33*100</f>
        <v>0.82754501751060683</v>
      </c>
      <c r="AE21" s="74"/>
      <c r="AF21" s="73" t="e">
        <f t="shared" si="26"/>
        <v>#DIV/0!</v>
      </c>
      <c r="AG21" s="74"/>
      <c r="AH21" s="12" t="e">
        <f t="shared" si="27"/>
        <v>#DIV/0!</v>
      </c>
      <c r="AI21" s="26"/>
      <c r="AJ21" s="31" t="e">
        <f t="shared" si="28"/>
        <v>#DIV/0!</v>
      </c>
      <c r="AK21" s="28"/>
      <c r="AL21" s="12" t="e">
        <f t="shared" si="29"/>
        <v>#DIV/0!</v>
      </c>
      <c r="AM21" s="9"/>
      <c r="AN21" s="31" t="e">
        <f t="shared" si="30"/>
        <v>#DIV/0!</v>
      </c>
      <c r="AO21" s="21"/>
      <c r="AP21" s="12" t="e">
        <f t="shared" si="31"/>
        <v>#DIV/0!</v>
      </c>
      <c r="AQ21" s="9"/>
      <c r="AR21" s="28" t="e">
        <f t="shared" si="32"/>
        <v>#DIV/0!</v>
      </c>
      <c r="AS21" s="9"/>
      <c r="AT21" s="13" t="e">
        <f t="shared" si="33"/>
        <v>#DIV/0!</v>
      </c>
      <c r="AU21" s="21"/>
      <c r="AV21" s="28" t="e">
        <f t="shared" si="34"/>
        <v>#DIV/0!</v>
      </c>
      <c r="AW21" s="21"/>
      <c r="AX21" s="13" t="e">
        <f t="shared" si="35"/>
        <v>#DIV/0!</v>
      </c>
      <c r="AY21" s="87"/>
    </row>
    <row r="22" spans="1:51" s="43" customFormat="1" ht="30" customHeight="1" x14ac:dyDescent="0.35">
      <c r="A22" s="18">
        <v>17</v>
      </c>
      <c r="B22" s="47" t="s">
        <v>33</v>
      </c>
      <c r="C22" s="28">
        <v>131499842.68000001</v>
      </c>
      <c r="D22" s="28">
        <f>C22/$D$44</f>
        <v>41141270.431436352</v>
      </c>
      <c r="E22" s="28">
        <v>3700</v>
      </c>
      <c r="F22" s="13">
        <f>C22/$C$33*100</f>
        <v>0.94656908982670518</v>
      </c>
      <c r="G22" s="28">
        <v>129073781.93000004</v>
      </c>
      <c r="H22" s="28">
        <f>G22/$H$44</f>
        <v>41584388.005412556</v>
      </c>
      <c r="I22" s="28">
        <v>3681</v>
      </c>
      <c r="J22" s="39">
        <f>G22/$G$33*100</f>
        <v>0.9408014041603564</v>
      </c>
      <c r="K22" s="9">
        <v>123809386.02000001</v>
      </c>
      <c r="L22" s="9">
        <f>K22/$L$44</f>
        <v>39586067.917892314</v>
      </c>
      <c r="M22" s="9">
        <v>3631</v>
      </c>
      <c r="N22" s="12">
        <f>K22/$K$33*100</f>
        <v>0.89952600668382254</v>
      </c>
      <c r="O22" s="9">
        <v>119926635.64999998</v>
      </c>
      <c r="P22" s="9">
        <f>O22/$P$44</f>
        <v>38243131.365796097</v>
      </c>
      <c r="Q22" s="9">
        <v>3587</v>
      </c>
      <c r="R22" s="12">
        <f>O22/$O$33*100</f>
        <v>0.90085818593912403</v>
      </c>
      <c r="S22" s="9">
        <v>111265573.63000003</v>
      </c>
      <c r="T22" s="9">
        <f>S22/$T$44</f>
        <v>34671893.562057905</v>
      </c>
      <c r="U22" s="9">
        <v>3506</v>
      </c>
      <c r="V22" s="12">
        <f>S22/$S$33*100</f>
        <v>0.83966344997087694</v>
      </c>
      <c r="W22" s="9">
        <v>105809217.42000002</v>
      </c>
      <c r="X22" s="9">
        <f>W22/$X$44</f>
        <v>32111079.305635646</v>
      </c>
      <c r="Y22" s="9">
        <v>3457</v>
      </c>
      <c r="Z22" s="12">
        <f>W22/$W$33*100</f>
        <v>0.81740821177667955</v>
      </c>
      <c r="AA22" s="9">
        <v>99854118.330000013</v>
      </c>
      <c r="AB22" s="9">
        <f>AA22/$AB$44</f>
        <v>31147956.307317991</v>
      </c>
      <c r="AC22" s="9">
        <v>3391</v>
      </c>
      <c r="AD22" s="12">
        <f>AA22/$AA$33*100</f>
        <v>0.79479617304934402</v>
      </c>
      <c r="AE22" s="9"/>
      <c r="AF22" s="9" t="e">
        <f t="shared" si="26"/>
        <v>#DIV/0!</v>
      </c>
      <c r="AG22" s="9"/>
      <c r="AH22" s="12" t="e">
        <f t="shared" si="27"/>
        <v>#DIV/0!</v>
      </c>
      <c r="AI22" s="26"/>
      <c r="AJ22" s="28" t="e">
        <f t="shared" si="28"/>
        <v>#DIV/0!</v>
      </c>
      <c r="AK22" s="28"/>
      <c r="AL22" s="12" t="e">
        <f t="shared" si="29"/>
        <v>#DIV/0!</v>
      </c>
      <c r="AM22" s="26"/>
      <c r="AN22" s="26" t="e">
        <f t="shared" si="30"/>
        <v>#DIV/0!</v>
      </c>
      <c r="AO22" s="26"/>
      <c r="AP22" s="13" t="e">
        <f t="shared" si="31"/>
        <v>#DIV/0!</v>
      </c>
      <c r="AQ22" s="26"/>
      <c r="AR22" s="26" t="e">
        <f t="shared" si="32"/>
        <v>#DIV/0!</v>
      </c>
      <c r="AS22" s="26"/>
      <c r="AT22" s="13" t="e">
        <f t="shared" si="33"/>
        <v>#DIV/0!</v>
      </c>
      <c r="AU22" s="28"/>
      <c r="AV22" s="28" t="e">
        <f t="shared" si="34"/>
        <v>#DIV/0!</v>
      </c>
      <c r="AW22" s="28"/>
      <c r="AX22" s="13" t="e">
        <f t="shared" si="35"/>
        <v>#DIV/0!</v>
      </c>
      <c r="AY22" s="87"/>
    </row>
    <row r="23" spans="1:51" s="43" customFormat="1" ht="30" customHeight="1" x14ac:dyDescent="0.35">
      <c r="A23" s="18">
        <v>18</v>
      </c>
      <c r="B23" s="47" t="s">
        <v>23</v>
      </c>
      <c r="C23" s="28">
        <v>10544094.820000004</v>
      </c>
      <c r="D23" s="28">
        <f>C23/$D$44</f>
        <v>3298843.91953196</v>
      </c>
      <c r="E23" s="28">
        <v>50</v>
      </c>
      <c r="F23" s="13">
        <f>C23/$C$33*100</f>
        <v>7.5899058382157755E-2</v>
      </c>
      <c r="G23" s="28">
        <v>9968705.9100004993</v>
      </c>
      <c r="H23" s="28">
        <f>G23/$H$44</f>
        <v>3211671.0944297495</v>
      </c>
      <c r="I23" s="28">
        <v>47</v>
      </c>
      <c r="J23" s="39">
        <f>G23/$G$33*100</f>
        <v>7.2660554123039081E-2</v>
      </c>
      <c r="K23" s="9">
        <v>9210829.9399999995</v>
      </c>
      <c r="L23" s="9">
        <f>K23/$L$44</f>
        <v>2945015.3280470646</v>
      </c>
      <c r="M23" s="9">
        <v>46</v>
      </c>
      <c r="N23" s="12">
        <f>K23/$K$33*100</f>
        <v>6.6920460075891031E-2</v>
      </c>
      <c r="O23" s="9">
        <v>61165372.939999998</v>
      </c>
      <c r="P23" s="9">
        <f>O23/$P$44</f>
        <v>19504886.297394685</v>
      </c>
      <c r="Q23" s="9">
        <v>38</v>
      </c>
      <c r="R23" s="12">
        <f>O23/$O$33*100</f>
        <v>0.45945862326888676</v>
      </c>
      <c r="S23" s="9">
        <v>58586669.350000009</v>
      </c>
      <c r="T23" s="9">
        <f>S23/$T$44</f>
        <v>18256417.484653022</v>
      </c>
      <c r="U23" s="9">
        <v>35</v>
      </c>
      <c r="V23" s="12">
        <f>S23/$S$33*100</f>
        <v>0.44212314109222672</v>
      </c>
      <c r="W23" s="94">
        <v>72686949.030000001</v>
      </c>
      <c r="X23" s="9">
        <f>W23/$X$44</f>
        <v>22059102.616005585</v>
      </c>
      <c r="Y23" s="29">
        <v>33</v>
      </c>
      <c r="Z23" s="12">
        <f>W23/$W$33*100</f>
        <v>0.5615286690031257</v>
      </c>
      <c r="AA23" s="9">
        <v>77918644.839999989</v>
      </c>
      <c r="AB23" s="9">
        <f>AA23/$AB$44</f>
        <v>24305522.752511069</v>
      </c>
      <c r="AC23" s="9">
        <v>37</v>
      </c>
      <c r="AD23" s="12">
        <f>AA23/$AA$33*100</f>
        <v>0.62019916417825927</v>
      </c>
      <c r="AE23" s="9"/>
      <c r="AF23" s="9" t="e">
        <f t="shared" si="26"/>
        <v>#DIV/0!</v>
      </c>
      <c r="AG23" s="9"/>
      <c r="AH23" s="12" t="e">
        <f t="shared" si="27"/>
        <v>#DIV/0!</v>
      </c>
      <c r="AI23" s="26"/>
      <c r="AJ23" s="28" t="e">
        <f t="shared" si="28"/>
        <v>#DIV/0!</v>
      </c>
      <c r="AK23" s="28"/>
      <c r="AL23" s="12" t="e">
        <f t="shared" si="29"/>
        <v>#DIV/0!</v>
      </c>
      <c r="AM23" s="28"/>
      <c r="AN23" s="28" t="e">
        <f t="shared" si="30"/>
        <v>#DIV/0!</v>
      </c>
      <c r="AO23" s="28"/>
      <c r="AP23" s="12" t="e">
        <f t="shared" si="31"/>
        <v>#DIV/0!</v>
      </c>
      <c r="AQ23" s="28"/>
      <c r="AR23" s="28" t="e">
        <f t="shared" si="32"/>
        <v>#DIV/0!</v>
      </c>
      <c r="AS23" s="28"/>
      <c r="AT23" s="13" t="e">
        <f t="shared" si="33"/>
        <v>#DIV/0!</v>
      </c>
      <c r="AU23" s="28"/>
      <c r="AV23" s="28" t="e">
        <f t="shared" si="34"/>
        <v>#DIV/0!</v>
      </c>
      <c r="AW23" s="28"/>
      <c r="AX23" s="13" t="e">
        <f t="shared" si="35"/>
        <v>#DIV/0!</v>
      </c>
      <c r="AY23" s="87"/>
    </row>
    <row r="24" spans="1:51" s="43" customFormat="1" ht="30" customHeight="1" x14ac:dyDescent="0.35">
      <c r="A24" s="18">
        <v>19</v>
      </c>
      <c r="B24" s="47" t="s">
        <v>20</v>
      </c>
      <c r="C24" s="28">
        <v>64927206</v>
      </c>
      <c r="D24" s="31">
        <f>C24/$D$44</f>
        <v>20313239.057660419</v>
      </c>
      <c r="E24" s="28">
        <v>46739</v>
      </c>
      <c r="F24" s="13">
        <f>C24/$C$33*100</f>
        <v>0.46736243204462968</v>
      </c>
      <c r="G24" s="28">
        <v>64097386</v>
      </c>
      <c r="H24" s="31">
        <f>G24/$H$44</f>
        <v>20650596.346531782</v>
      </c>
      <c r="I24" s="28">
        <v>46642</v>
      </c>
      <c r="J24" s="39">
        <f>G24/$G$33*100</f>
        <v>0.46719720961234518</v>
      </c>
      <c r="K24" s="16">
        <v>61254891</v>
      </c>
      <c r="L24" s="6">
        <f>K24/$L$44</f>
        <v>19585270.17521422</v>
      </c>
      <c r="M24" s="9">
        <v>46507</v>
      </c>
      <c r="N24" s="22">
        <f>K24/$K$33*100</f>
        <v>0.44504192502967405</v>
      </c>
      <c r="O24" s="9">
        <v>61163740</v>
      </c>
      <c r="P24" s="6">
        <f>O24/$P$44</f>
        <v>19504365.572881788</v>
      </c>
      <c r="Q24" s="9">
        <v>46356</v>
      </c>
      <c r="R24" s="12">
        <f>O24/$O$33*100</f>
        <v>0.45944635704163728</v>
      </c>
      <c r="S24" s="26">
        <v>58904139</v>
      </c>
      <c r="T24" s="9">
        <f>S24/$T$44</f>
        <v>18355345.423950642</v>
      </c>
      <c r="U24" s="26">
        <v>46164</v>
      </c>
      <c r="V24" s="22">
        <f>S24/$S$33*100</f>
        <v>0.44451891952470463</v>
      </c>
      <c r="W24" s="18">
        <v>60587958</v>
      </c>
      <c r="X24" s="9">
        <f>W24/$X$44</f>
        <v>18387289.611847896</v>
      </c>
      <c r="Y24" s="18">
        <v>46110</v>
      </c>
      <c r="Z24" s="12">
        <f>W24/$W$33*100</f>
        <v>0.46806030336086152</v>
      </c>
      <c r="AA24" s="9">
        <v>59294745</v>
      </c>
      <c r="AB24" s="6">
        <f>AA24/$AB$44</f>
        <v>18496083.660864681</v>
      </c>
      <c r="AC24" s="9">
        <v>45980</v>
      </c>
      <c r="AD24" s="12">
        <f>AA24/$AA$33*100</f>
        <v>0.47196086847604657</v>
      </c>
      <c r="AE24" s="9"/>
      <c r="AF24" s="6" t="e">
        <f>AE24/$AF$44</f>
        <v>#DIV/0!</v>
      </c>
      <c r="AG24" s="9"/>
      <c r="AH24" s="12" t="e">
        <f>AE24/$AE$33*100</f>
        <v>#DIV/0!</v>
      </c>
      <c r="AI24" s="26"/>
      <c r="AJ24" s="31" t="e">
        <f>AI24/$AJ$44</f>
        <v>#DIV/0!</v>
      </c>
      <c r="AK24" s="28"/>
      <c r="AL24" s="12" t="e">
        <f>AI24/$AI$33*100</f>
        <v>#DIV/0!</v>
      </c>
      <c r="AM24" s="28"/>
      <c r="AN24" s="31" t="e">
        <f>AM24/$AN$44</f>
        <v>#DIV/0!</v>
      </c>
      <c r="AO24" s="28"/>
      <c r="AP24" s="12" t="e">
        <f>AM24/$AM$33*100</f>
        <v>#DIV/0!</v>
      </c>
      <c r="AQ24" s="28"/>
      <c r="AR24" s="28" t="e">
        <f>AQ24/$AR$44</f>
        <v>#DIV/0!</v>
      </c>
      <c r="AS24" s="28"/>
      <c r="AT24" s="12" t="e">
        <f>AQ24/$AQ$33*100</f>
        <v>#DIV/0!</v>
      </c>
      <c r="AU24" s="28"/>
      <c r="AV24" s="28" t="e">
        <f>AU24/$AV$44</f>
        <v>#DIV/0!</v>
      </c>
      <c r="AW24" s="28"/>
      <c r="AX24" s="12" t="e">
        <f>AU24/$AU$33*100</f>
        <v>#DIV/0!</v>
      </c>
      <c r="AY24" s="87"/>
    </row>
    <row r="25" spans="1:51" s="43" customFormat="1" ht="30" customHeight="1" x14ac:dyDescent="0.35">
      <c r="A25" s="18">
        <v>20</v>
      </c>
      <c r="B25" s="47" t="s">
        <v>15</v>
      </c>
      <c r="C25" s="28">
        <v>82059676.75</v>
      </c>
      <c r="D25" s="31">
        <f>C25/$D$44</f>
        <v>25673333.776554141</v>
      </c>
      <c r="E25" s="28">
        <v>233</v>
      </c>
      <c r="F25" s="13">
        <f>C25/$C$33*100</f>
        <v>0.59068628486302255</v>
      </c>
      <c r="G25" s="28">
        <v>80407233.929999992</v>
      </c>
      <c r="H25" s="31">
        <f>G25/$H$44</f>
        <v>25905226.94996617</v>
      </c>
      <c r="I25" s="28">
        <v>230</v>
      </c>
      <c r="J25" s="39">
        <f>G25/$G$33*100</f>
        <v>0.58607749346819049</v>
      </c>
      <c r="K25" s="16">
        <v>74581239.160000011</v>
      </c>
      <c r="L25" s="6">
        <f>K25/$L$44</f>
        <v>23846156.528967902</v>
      </c>
      <c r="M25" s="9">
        <v>219</v>
      </c>
      <c r="N25" s="22">
        <f>K25/$K$33*100</f>
        <v>0.54186331417788192</v>
      </c>
      <c r="O25" s="74">
        <v>72269188.210000008</v>
      </c>
      <c r="P25" s="73">
        <f>O25/$P$44</f>
        <v>23045756.628081255</v>
      </c>
      <c r="Q25" s="74">
        <v>212</v>
      </c>
      <c r="R25" s="12">
        <f>O25/$O$33*100</f>
        <v>0.54286764101477369</v>
      </c>
      <c r="S25" s="41">
        <v>64150711.060000002</v>
      </c>
      <c r="T25" s="6">
        <f>S25/$T$44</f>
        <v>19990249.933003023</v>
      </c>
      <c r="U25" s="9">
        <v>213</v>
      </c>
      <c r="V25" s="15">
        <f>S25/$S$33*100</f>
        <v>0.48411207177024895</v>
      </c>
      <c r="W25" s="9">
        <v>60526056.609999999</v>
      </c>
      <c r="X25" s="6">
        <f>W25/$X$44</f>
        <v>18368503.720676154</v>
      </c>
      <c r="Y25" s="9">
        <v>206</v>
      </c>
      <c r="Z25" s="12">
        <f>W25/$W$33*100</f>
        <v>0.46758209639798853</v>
      </c>
      <c r="AA25" s="74">
        <v>58156895.939999998</v>
      </c>
      <c r="AB25" s="73">
        <f>AA25/$AB$44</f>
        <v>18141149.14841849</v>
      </c>
      <c r="AC25" s="74">
        <v>201</v>
      </c>
      <c r="AD25" s="78">
        <f>AA25/$AA$33*100</f>
        <v>0.46290407549123391</v>
      </c>
      <c r="AE25" s="74"/>
      <c r="AF25" s="73" t="e">
        <f>AE25/$AF$44</f>
        <v>#DIV/0!</v>
      </c>
      <c r="AG25" s="74"/>
      <c r="AH25" s="78" t="e">
        <f>AE25/$AE$33*100</f>
        <v>#DIV/0!</v>
      </c>
      <c r="AI25" s="41"/>
      <c r="AJ25" s="69" t="e">
        <f>AI25/$AJ$44</f>
        <v>#DIV/0!</v>
      </c>
      <c r="AK25" s="74"/>
      <c r="AL25" s="78" t="e">
        <f>AI25/$AI$33*100</f>
        <v>#DIV/0!</v>
      </c>
      <c r="AM25" s="74"/>
      <c r="AN25" s="69" t="e">
        <f>AM25/$AN$44</f>
        <v>#DIV/0!</v>
      </c>
      <c r="AO25" s="74"/>
      <c r="AP25" s="78" t="e">
        <f>AM25/$AM$33*100</f>
        <v>#DIV/0!</v>
      </c>
      <c r="AQ25" s="28"/>
      <c r="AR25" s="28" t="e">
        <f>AQ25/$AR$44</f>
        <v>#DIV/0!</v>
      </c>
      <c r="AS25" s="28"/>
      <c r="AT25" s="12" t="e">
        <f>AQ25/$AQ$33*100</f>
        <v>#DIV/0!</v>
      </c>
      <c r="AU25" s="28"/>
      <c r="AV25" s="28" t="e">
        <f>AU25/$AV$44</f>
        <v>#DIV/0!</v>
      </c>
      <c r="AW25" s="28"/>
      <c r="AX25" s="12" t="e">
        <f>AU25/$AU$33*100</f>
        <v>#DIV/0!</v>
      </c>
      <c r="AY25" s="87"/>
    </row>
    <row r="26" spans="1:51" s="104" customFormat="1" ht="30" customHeight="1" x14ac:dyDescent="0.35">
      <c r="A26" s="98"/>
      <c r="B26" s="42" t="s">
        <v>14</v>
      </c>
      <c r="C26" s="99">
        <f>SUM(C16:C25)</f>
        <v>1083669547.6100001</v>
      </c>
      <c r="D26" s="99">
        <f>SUM(D16:D25)</f>
        <v>339038747.17955142</v>
      </c>
      <c r="E26" s="99">
        <f>SUM(E16:E25)</f>
        <v>62815</v>
      </c>
      <c r="F26" s="100">
        <f>SUM(F16:F25)</f>
        <v>7.800527182760848</v>
      </c>
      <c r="G26" s="97">
        <f>SUM(G16:G25)</f>
        <v>1064803848.4900005</v>
      </c>
      <c r="H26" s="97">
        <f>SUM(H16:H25)</f>
        <v>343053528.94423169</v>
      </c>
      <c r="I26" s="97">
        <f>SUM(I16:I25)</f>
        <v>62544</v>
      </c>
      <c r="J26" s="97">
        <f>SUM(J16:J25)</f>
        <v>7.7612117723336596</v>
      </c>
      <c r="K26" s="101">
        <f>SUM(K16:K25)</f>
        <v>1040072812.5699999</v>
      </c>
      <c r="L26" s="101">
        <f>SUM(L16:L25)</f>
        <v>332546621.23353368</v>
      </c>
      <c r="M26" s="101">
        <f>SUM(M16:M25)</f>
        <v>62203</v>
      </c>
      <c r="N26" s="101">
        <f>SUM(N16:N25)</f>
        <v>7.556555878569438</v>
      </c>
      <c r="O26" s="102">
        <f>SUM(O16:O25)</f>
        <v>1105430140.8499999</v>
      </c>
      <c r="P26" s="102">
        <f>SUM(P16:P25)</f>
        <v>352508096.83025604</v>
      </c>
      <c r="Q26" s="102">
        <f>SUM(Q16:Q25)</f>
        <v>61830</v>
      </c>
      <c r="R26" s="102">
        <f>SUM(R16:R25)</f>
        <v>8.3037082293783282</v>
      </c>
      <c r="S26" s="97">
        <f>SUM(S16:S25)</f>
        <v>1173552952.53</v>
      </c>
      <c r="T26" s="97">
        <f>SUM(T16:T25)</f>
        <v>365695351.50976914</v>
      </c>
      <c r="U26" s="97">
        <f>SUM(U16:U25)</f>
        <v>61402</v>
      </c>
      <c r="V26" s="97">
        <f>SUM(V16:V25)</f>
        <v>8.8561941371159421</v>
      </c>
      <c r="W26" s="97">
        <f>SUM(W16:W25)</f>
        <v>1183431671.0199997</v>
      </c>
      <c r="X26" s="97">
        <f>SUM(X16:X25)</f>
        <v>359148939.64371336</v>
      </c>
      <c r="Y26" s="97">
        <f>SUM(Y16:Y25)</f>
        <v>61082</v>
      </c>
      <c r="Z26" s="97">
        <f>SUM(Z16:Z25)</f>
        <v>9.1423676458030219</v>
      </c>
      <c r="AA26" s="102">
        <f>SUM(AA16:AA25)</f>
        <v>1181991203.6400003</v>
      </c>
      <c r="AB26" s="102">
        <f>SUM(AB16:AB25)</f>
        <v>368703975.18248171</v>
      </c>
      <c r="AC26" s="102">
        <f>SUM(AC16:AC25)</f>
        <v>60793</v>
      </c>
      <c r="AD26" s="102">
        <f>SUM(AD16:AD25)</f>
        <v>9.4081456122457752</v>
      </c>
      <c r="AE26" s="102">
        <f t="shared" ref="AB26:AX26" si="36">SUM(AE16:AE25)</f>
        <v>0</v>
      </c>
      <c r="AF26" s="102" t="e">
        <f t="shared" si="36"/>
        <v>#DIV/0!</v>
      </c>
      <c r="AG26" s="102">
        <f t="shared" si="36"/>
        <v>0</v>
      </c>
      <c r="AH26" s="102" t="e">
        <f t="shared" si="36"/>
        <v>#DIV/0!</v>
      </c>
      <c r="AI26" s="102">
        <f t="shared" si="36"/>
        <v>0</v>
      </c>
      <c r="AJ26" s="102" t="e">
        <f t="shared" si="36"/>
        <v>#DIV/0!</v>
      </c>
      <c r="AK26" s="102">
        <f t="shared" si="36"/>
        <v>0</v>
      </c>
      <c r="AL26" s="102" t="e">
        <f t="shared" si="36"/>
        <v>#DIV/0!</v>
      </c>
      <c r="AM26" s="102">
        <f t="shared" si="36"/>
        <v>0</v>
      </c>
      <c r="AN26" s="102" t="e">
        <f t="shared" si="36"/>
        <v>#DIV/0!</v>
      </c>
      <c r="AO26" s="102">
        <f t="shared" si="36"/>
        <v>0</v>
      </c>
      <c r="AP26" s="102" t="e">
        <f t="shared" si="36"/>
        <v>#DIV/0!</v>
      </c>
      <c r="AQ26" s="102">
        <f t="shared" si="36"/>
        <v>0</v>
      </c>
      <c r="AR26" s="102" t="e">
        <f t="shared" si="36"/>
        <v>#DIV/0!</v>
      </c>
      <c r="AS26" s="102">
        <f t="shared" si="36"/>
        <v>0</v>
      </c>
      <c r="AT26" s="102" t="e">
        <f t="shared" si="36"/>
        <v>#DIV/0!</v>
      </c>
      <c r="AU26" s="102">
        <f t="shared" si="36"/>
        <v>0</v>
      </c>
      <c r="AV26" s="102" t="e">
        <f t="shared" si="36"/>
        <v>#DIV/0!</v>
      </c>
      <c r="AW26" s="102">
        <f t="shared" si="36"/>
        <v>0</v>
      </c>
      <c r="AX26" s="102" t="e">
        <f t="shared" si="36"/>
        <v>#DIV/0!</v>
      </c>
      <c r="AY26" s="103"/>
    </row>
    <row r="27" spans="1:51" s="66" customFormat="1" ht="30" customHeight="1" x14ac:dyDescent="0.35">
      <c r="A27" s="18">
        <v>21</v>
      </c>
      <c r="B27" s="81" t="s">
        <v>34</v>
      </c>
      <c r="C27" s="82">
        <v>49237661.220000006</v>
      </c>
      <c r="D27" s="28">
        <f>C27/$D$44</f>
        <v>15404580.677658545</v>
      </c>
      <c r="E27" s="28">
        <v>67</v>
      </c>
      <c r="F27" s="13">
        <f>C27/$C$33*100</f>
        <v>0.35442512490016509</v>
      </c>
      <c r="G27" s="28">
        <v>48023314.470000006</v>
      </c>
      <c r="H27" s="28">
        <f>G27/$H$44</f>
        <v>15471927.082058059</v>
      </c>
      <c r="I27" s="28">
        <v>64</v>
      </c>
      <c r="J27" s="13">
        <f>G27/$G$33*100</f>
        <v>0.35003546816589626</v>
      </c>
      <c r="K27" s="9">
        <v>44148764.379999995</v>
      </c>
      <c r="L27" s="9">
        <f>K27/$L$44</f>
        <v>14115860.205908682</v>
      </c>
      <c r="M27" s="9">
        <v>54</v>
      </c>
      <c r="N27" s="12">
        <f>K27/$K$33*100</f>
        <v>0.32075889396908241</v>
      </c>
      <c r="O27" s="74">
        <v>43112933.180000007</v>
      </c>
      <c r="P27" s="74">
        <f>O27/$P$44</f>
        <v>13748184.948499637</v>
      </c>
      <c r="Q27" s="74">
        <v>51</v>
      </c>
      <c r="R27" s="12">
        <f>O27/$O$33*100</f>
        <v>0.32385331719300581</v>
      </c>
      <c r="S27" s="9">
        <v>40789807.939999998</v>
      </c>
      <c r="T27" s="9">
        <f>S27/$T$44</f>
        <v>12710669.016235081</v>
      </c>
      <c r="U27" s="9">
        <v>48</v>
      </c>
      <c r="V27" s="12">
        <f>S27/$S$33*100</f>
        <v>0.30781947857872971</v>
      </c>
      <c r="W27" s="9">
        <v>39715271.49000001</v>
      </c>
      <c r="X27" s="9">
        <f>W27/$X$44</f>
        <v>12052827.377014358</v>
      </c>
      <c r="Y27" s="9">
        <v>43</v>
      </c>
      <c r="Z27" s="12">
        <f>W27/$W$33*100</f>
        <v>0.30681248609943873</v>
      </c>
      <c r="AA27" s="26">
        <v>37531920.949999996</v>
      </c>
      <c r="AB27" s="9">
        <f>AA27/$AB$44</f>
        <v>11707505.443259092</v>
      </c>
      <c r="AC27" s="26">
        <v>41</v>
      </c>
      <c r="AD27" s="12">
        <f>AA27/$AA$33*100</f>
        <v>0.29873807547593512</v>
      </c>
      <c r="AE27" s="9"/>
      <c r="AF27" s="9" t="e">
        <f t="shared" ref="AF27:AF32" si="37">AE27/$AF$44</f>
        <v>#DIV/0!</v>
      </c>
      <c r="AG27" s="9"/>
      <c r="AH27" s="12" t="e">
        <f t="shared" ref="AH27:AH32" si="38">AE27/$AE$33*100</f>
        <v>#DIV/0!</v>
      </c>
      <c r="AI27" s="26"/>
      <c r="AJ27" s="28" t="e">
        <f t="shared" ref="AJ27:AJ32" si="39">AI27/$AJ$44</f>
        <v>#DIV/0!</v>
      </c>
      <c r="AK27" s="28"/>
      <c r="AL27" s="12" t="e">
        <f t="shared" ref="AL27:AL32" si="40">AI27/$AI$33*100</f>
        <v>#DIV/0!</v>
      </c>
      <c r="AM27" s="28"/>
      <c r="AN27" s="28" t="e">
        <f t="shared" ref="AN27:AN32" si="41">AM27/$AN$44</f>
        <v>#DIV/0!</v>
      </c>
      <c r="AO27" s="28"/>
      <c r="AP27" s="13" t="e">
        <f t="shared" ref="AP27:AP32" si="42">AM27/$AM$33*100</f>
        <v>#DIV/0!</v>
      </c>
      <c r="AQ27" s="74"/>
      <c r="AR27" s="26" t="e">
        <f t="shared" ref="AR27:AR32" si="43">AQ27/$AR$44</f>
        <v>#DIV/0!</v>
      </c>
      <c r="AS27" s="74"/>
      <c r="AT27" s="78" t="e">
        <f t="shared" ref="AT27:AT32" si="44">AQ27/$AQ$33*100</f>
        <v>#DIV/0!</v>
      </c>
      <c r="AU27" s="95"/>
      <c r="AV27" s="26" t="e">
        <f t="shared" ref="AV27:AV32" si="45">AU27/$AV$44</f>
        <v>#DIV/0!</v>
      </c>
      <c r="AW27" s="95"/>
      <c r="AX27" s="78" t="e">
        <f t="shared" ref="AX27:AX32" si="46">AU27/$AU$33*100</f>
        <v>#DIV/0!</v>
      </c>
      <c r="AY27" s="89"/>
    </row>
    <row r="28" spans="1:51" s="43" customFormat="1" ht="30" customHeight="1" x14ac:dyDescent="0.35">
      <c r="A28" s="18">
        <v>22</v>
      </c>
      <c r="B28" s="96" t="s">
        <v>22</v>
      </c>
      <c r="C28" s="28">
        <v>7551231.4700000007</v>
      </c>
      <c r="D28" s="28">
        <f>C28/$D$44</f>
        <v>2362491.4651315585</v>
      </c>
      <c r="E28" s="28">
        <v>247</v>
      </c>
      <c r="F28" s="13">
        <f>C28/$C$33*100</f>
        <v>5.4355671869680391E-2</v>
      </c>
      <c r="G28" s="26">
        <v>7363243.9999999991</v>
      </c>
      <c r="H28" s="28">
        <f>G28/$H$44</f>
        <v>2372255.5494700214</v>
      </c>
      <c r="I28" s="26">
        <v>244</v>
      </c>
      <c r="J28" s="13">
        <f>G28/$G$33*100</f>
        <v>5.3669693339676021E-2</v>
      </c>
      <c r="K28" s="9">
        <v>7202422.5700000003</v>
      </c>
      <c r="L28" s="9">
        <f>K28/$L$44</f>
        <v>2302859.2435094002</v>
      </c>
      <c r="M28" s="9">
        <v>244</v>
      </c>
      <c r="N28" s="12">
        <f>K28/$K$33*100</f>
        <v>5.2328556187129165E-2</v>
      </c>
      <c r="O28" s="9">
        <v>7023044.8499999996</v>
      </c>
      <c r="P28" s="9">
        <f>O28/$P$44</f>
        <v>2239562.7571032238</v>
      </c>
      <c r="Q28" s="9">
        <v>242</v>
      </c>
      <c r="R28" s="12">
        <f>O28/$O$33*100</f>
        <v>5.2755315022798344E-2</v>
      </c>
      <c r="S28" s="9">
        <v>6851247.3799999999</v>
      </c>
      <c r="T28" s="9">
        <f>S28/$T$44</f>
        <v>2134943.5604998288</v>
      </c>
      <c r="U28" s="9">
        <v>242</v>
      </c>
      <c r="V28" s="12">
        <f>S28/$S$33*100</f>
        <v>5.1702802798867215E-2</v>
      </c>
      <c r="W28" s="9">
        <v>8384309.4300000016</v>
      </c>
      <c r="X28" s="9">
        <f>W28/$X$44</f>
        <v>2544477.9915632308</v>
      </c>
      <c r="Y28" s="9">
        <v>291</v>
      </c>
      <c r="Z28" s="12">
        <f>W28/$W$33*100</f>
        <v>6.4771326593927009E-2</v>
      </c>
      <c r="AA28" s="9">
        <v>9352256.0700000003</v>
      </c>
      <c r="AB28" s="9">
        <f>AA28/$AB$44</f>
        <v>2917292.4293468092</v>
      </c>
      <c r="AC28" s="9">
        <v>327</v>
      </c>
      <c r="AD28" s="12">
        <f>AA28/$AA$33*100</f>
        <v>7.44399676060261E-2</v>
      </c>
      <c r="AE28" s="26"/>
      <c r="AF28" s="9" t="e">
        <f t="shared" si="37"/>
        <v>#DIV/0!</v>
      </c>
      <c r="AG28" s="26"/>
      <c r="AH28" s="12" t="e">
        <f t="shared" si="38"/>
        <v>#DIV/0!</v>
      </c>
      <c r="AI28" s="26"/>
      <c r="AJ28" s="28" t="e">
        <f t="shared" si="39"/>
        <v>#DIV/0!</v>
      </c>
      <c r="AK28" s="26"/>
      <c r="AL28" s="12" t="e">
        <f t="shared" si="40"/>
        <v>#DIV/0!</v>
      </c>
      <c r="AM28" s="26"/>
      <c r="AN28" s="28" t="e">
        <f t="shared" si="41"/>
        <v>#DIV/0!</v>
      </c>
      <c r="AO28" s="26"/>
      <c r="AP28" s="12" t="e">
        <f t="shared" si="42"/>
        <v>#DIV/0!</v>
      </c>
      <c r="AQ28" s="9"/>
      <c r="AR28" s="28" t="e">
        <f t="shared" si="43"/>
        <v>#DIV/0!</v>
      </c>
      <c r="AS28" s="9"/>
      <c r="AT28" s="13" t="e">
        <f t="shared" si="44"/>
        <v>#DIV/0!</v>
      </c>
      <c r="AU28" s="28"/>
      <c r="AV28" s="28" t="e">
        <f t="shared" si="45"/>
        <v>#DIV/0!</v>
      </c>
      <c r="AW28" s="28"/>
      <c r="AX28" s="12" t="e">
        <f t="shared" si="46"/>
        <v>#DIV/0!</v>
      </c>
      <c r="AY28" s="87"/>
    </row>
    <row r="29" spans="1:51" s="43" customFormat="1" ht="30" customHeight="1" x14ac:dyDescent="0.35">
      <c r="A29" s="18">
        <v>23</v>
      </c>
      <c r="B29" s="68" t="s">
        <v>35</v>
      </c>
      <c r="C29" s="26">
        <v>7120031.3699999973</v>
      </c>
      <c r="D29" s="31">
        <f>C29/$D$44</f>
        <v>2227585.4488001745</v>
      </c>
      <c r="E29" s="26">
        <v>7446</v>
      </c>
      <c r="F29" s="13">
        <f>C29/$C$33*100</f>
        <v>5.1251784611172926E-2</v>
      </c>
      <c r="G29" s="28">
        <v>6438793.4100000076</v>
      </c>
      <c r="H29" s="31">
        <f>G29/$H$44</f>
        <v>2074420.3775894868</v>
      </c>
      <c r="I29" s="28">
        <v>7281</v>
      </c>
      <c r="J29" s="39">
        <f>G29/$G$33*100</f>
        <v>4.6931497556271025E-2</v>
      </c>
      <c r="K29" s="16">
        <v>5994162.159999989</v>
      </c>
      <c r="L29" s="6">
        <f>K29/$L$44</f>
        <v>1916537.3321396562</v>
      </c>
      <c r="M29" s="9">
        <v>7062</v>
      </c>
      <c r="N29" s="22">
        <f>K29/$K$33*100</f>
        <v>4.3550048381057839E-2</v>
      </c>
      <c r="O29" s="9">
        <v>5387779.1699999943</v>
      </c>
      <c r="P29" s="6">
        <f>O29/$P$44</f>
        <v>1718096.6134124158</v>
      </c>
      <c r="Q29" s="9">
        <v>6887</v>
      </c>
      <c r="R29" s="12">
        <f>O29/$O$33*100</f>
        <v>4.0471617860538184E-2</v>
      </c>
      <c r="S29" s="9">
        <v>4829043.120000001</v>
      </c>
      <c r="T29" s="6">
        <f>S29/$T$44</f>
        <v>1504796.7093577643</v>
      </c>
      <c r="U29" s="9">
        <v>6572</v>
      </c>
      <c r="V29" s="15">
        <f>S29/$S$33*100</f>
        <v>3.6442278360789025E-2</v>
      </c>
      <c r="W29" s="9">
        <v>4310082.68</v>
      </c>
      <c r="X29" s="6">
        <f>W29/$X$44</f>
        <v>1308027.8838275012</v>
      </c>
      <c r="Y29" s="9">
        <v>6339</v>
      </c>
      <c r="Z29" s="12">
        <f>W29/$W$33*100</f>
        <v>3.3296692499707535E-2</v>
      </c>
      <c r="AA29" s="17">
        <v>3844793.2600000426</v>
      </c>
      <c r="AB29" s="6">
        <f>AA29/$AB$44</f>
        <v>1199324.1187847161</v>
      </c>
      <c r="AC29" s="9">
        <v>6151</v>
      </c>
      <c r="AD29" s="12">
        <f>AA29/$AA$33*100</f>
        <v>3.0602913733762924E-2</v>
      </c>
      <c r="AE29" s="17"/>
      <c r="AF29" s="6" t="e">
        <f t="shared" si="37"/>
        <v>#DIV/0!</v>
      </c>
      <c r="AG29" s="9"/>
      <c r="AH29" s="12" t="e">
        <f t="shared" si="38"/>
        <v>#DIV/0!</v>
      </c>
      <c r="AI29" s="26"/>
      <c r="AJ29" s="31" t="e">
        <f t="shared" si="39"/>
        <v>#DIV/0!</v>
      </c>
      <c r="AK29" s="28"/>
      <c r="AL29" s="12" t="e">
        <f t="shared" si="40"/>
        <v>#DIV/0!</v>
      </c>
      <c r="AM29" s="28"/>
      <c r="AN29" s="31" t="e">
        <f t="shared" si="41"/>
        <v>#DIV/0!</v>
      </c>
      <c r="AO29" s="28"/>
      <c r="AP29" s="12" t="e">
        <f t="shared" si="42"/>
        <v>#DIV/0!</v>
      </c>
      <c r="AQ29" s="28"/>
      <c r="AR29" s="28" t="e">
        <f t="shared" si="43"/>
        <v>#DIV/0!</v>
      </c>
      <c r="AS29" s="28"/>
      <c r="AT29" s="13" t="e">
        <f t="shared" si="44"/>
        <v>#DIV/0!</v>
      </c>
      <c r="AU29" s="26"/>
      <c r="AV29" s="28" t="e">
        <f t="shared" si="45"/>
        <v>#DIV/0!</v>
      </c>
      <c r="AW29" s="26"/>
      <c r="AX29" s="12" t="e">
        <f t="shared" si="46"/>
        <v>#DIV/0!</v>
      </c>
      <c r="AY29" s="87"/>
    </row>
    <row r="30" spans="1:51" s="43" customFormat="1" ht="30" customHeight="1" x14ac:dyDescent="0.35">
      <c r="A30" s="18">
        <v>24</v>
      </c>
      <c r="B30" s="48" t="s">
        <v>24</v>
      </c>
      <c r="C30" s="28">
        <v>189637.89999999478</v>
      </c>
      <c r="D30" s="31">
        <f>C30/$D$44</f>
        <v>59330.444576539994</v>
      </c>
      <c r="E30" s="28">
        <v>16069</v>
      </c>
      <c r="F30" s="13">
        <f>C30/$C$33*100</f>
        <v>1.3650615144571881E-3</v>
      </c>
      <c r="G30" s="28">
        <v>181917.65999999642</v>
      </c>
      <c r="H30" s="31">
        <f>G30/$H$44</f>
        <v>58609.381745544779</v>
      </c>
      <c r="I30" s="28">
        <v>15975</v>
      </c>
      <c r="J30" s="39">
        <f>G30/$G$33*100</f>
        <v>1.3259733108493016E-3</v>
      </c>
      <c r="K30" s="16">
        <v>189124.23000000045</v>
      </c>
      <c r="L30" s="6">
        <f>K30/$L$44</f>
        <v>60469.443023404667</v>
      </c>
      <c r="M30" s="9">
        <v>15891</v>
      </c>
      <c r="N30" s="22">
        <f>K30/$K$33*100</f>
        <v>1.3740651565106047E-3</v>
      </c>
      <c r="O30" s="9">
        <v>487878.00000000559</v>
      </c>
      <c r="P30" s="6">
        <f>O30/$P$44</f>
        <v>155578.30287955789</v>
      </c>
      <c r="Q30" s="9">
        <v>15817</v>
      </c>
      <c r="R30" s="12">
        <f>O30/$O$33*100</f>
        <v>3.6648146398628088E-3</v>
      </c>
      <c r="S30" s="9">
        <v>453567.12999999896</v>
      </c>
      <c r="T30" s="6">
        <f>S30/$T$44</f>
        <v>141337.79875977658</v>
      </c>
      <c r="U30" s="9">
        <v>15723</v>
      </c>
      <c r="V30" s="15">
        <f>S30/$S$33*100</f>
        <v>3.4228353725622028E-3</v>
      </c>
      <c r="W30" s="9">
        <v>438402.40000000224</v>
      </c>
      <c r="X30" s="6">
        <f>W30/$X$44</f>
        <v>133046.76641073177</v>
      </c>
      <c r="Y30" s="9">
        <v>15643</v>
      </c>
      <c r="Z30" s="12">
        <f>W30/$W$33*100</f>
        <v>3.3867911563900338E-3</v>
      </c>
      <c r="AA30" s="9">
        <v>434894.26999999955</v>
      </c>
      <c r="AB30" s="6">
        <f>AA30/$AB$44</f>
        <v>135658.57820200871</v>
      </c>
      <c r="AC30" s="9">
        <v>15521</v>
      </c>
      <c r="AD30" s="12">
        <f>AA30/$AA$33*100</f>
        <v>3.4615728150016681E-3</v>
      </c>
      <c r="AE30" s="9"/>
      <c r="AF30" s="6" t="e">
        <f t="shared" si="37"/>
        <v>#DIV/0!</v>
      </c>
      <c r="AG30" s="9"/>
      <c r="AH30" s="12" t="e">
        <f t="shared" si="38"/>
        <v>#DIV/0!</v>
      </c>
      <c r="AI30" s="74"/>
      <c r="AJ30" s="31" t="e">
        <f t="shared" si="39"/>
        <v>#DIV/0!</v>
      </c>
      <c r="AK30" s="9"/>
      <c r="AL30" s="13" t="e">
        <f t="shared" si="40"/>
        <v>#DIV/0!</v>
      </c>
      <c r="AM30" s="9"/>
      <c r="AN30" s="31" t="e">
        <f t="shared" si="41"/>
        <v>#DIV/0!</v>
      </c>
      <c r="AO30" s="9"/>
      <c r="AP30" s="13" t="e">
        <f t="shared" si="42"/>
        <v>#DIV/0!</v>
      </c>
      <c r="AQ30" s="26"/>
      <c r="AR30" s="28" t="e">
        <f t="shared" si="43"/>
        <v>#DIV/0!</v>
      </c>
      <c r="AS30" s="26"/>
      <c r="AT30" s="12" t="e">
        <f t="shared" si="44"/>
        <v>#DIV/0!</v>
      </c>
      <c r="AU30" s="9"/>
      <c r="AV30" s="28" t="e">
        <f t="shared" si="45"/>
        <v>#DIV/0!</v>
      </c>
      <c r="AW30" s="9"/>
      <c r="AX30" s="12" t="e">
        <f t="shared" si="46"/>
        <v>#DIV/0!</v>
      </c>
      <c r="AY30" s="87"/>
    </row>
    <row r="31" spans="1:51" s="43" customFormat="1" ht="30" customHeight="1" x14ac:dyDescent="0.35">
      <c r="A31" s="18">
        <v>25</v>
      </c>
      <c r="B31" s="47" t="s">
        <v>25</v>
      </c>
      <c r="C31" s="28">
        <v>411121.99000000022</v>
      </c>
      <c r="D31" s="31">
        <f>C31/$D$44</f>
        <v>128624.34377248702</v>
      </c>
      <c r="E31" s="28">
        <v>16</v>
      </c>
      <c r="F31" s="13">
        <f>C31/$C$33*100</f>
        <v>2.9593599501790977E-3</v>
      </c>
      <c r="G31" s="28">
        <v>419366.29999999888</v>
      </c>
      <c r="H31" s="31">
        <f>G31/$H$44</f>
        <v>135109.47517639064</v>
      </c>
      <c r="I31" s="28">
        <v>16</v>
      </c>
      <c r="J31" s="39">
        <f>G31/$G$33*100</f>
        <v>3.0567044522759965E-3</v>
      </c>
      <c r="K31" s="16">
        <v>427571.6799999997</v>
      </c>
      <c r="L31" s="6">
        <f>K31/$L$44</f>
        <v>136709.19554930288</v>
      </c>
      <c r="M31" s="9">
        <v>16</v>
      </c>
      <c r="N31" s="22">
        <f>K31/$K$33*100</f>
        <v>3.1064837509117709E-3</v>
      </c>
      <c r="O31" s="9">
        <v>434622.91999999993</v>
      </c>
      <c r="P31" s="6">
        <f>O31/$P$44</f>
        <v>138595.91185943427</v>
      </c>
      <c r="Q31" s="9">
        <v>16</v>
      </c>
      <c r="R31" s="12">
        <f>O31/$O$33*100</f>
        <v>3.2647761121343943E-3</v>
      </c>
      <c r="S31" s="9">
        <v>418491.8599999994</v>
      </c>
      <c r="T31" s="6">
        <f>S31/$T$44</f>
        <v>130407.85890124939</v>
      </c>
      <c r="U31" s="9">
        <v>16</v>
      </c>
      <c r="V31" s="15">
        <f>S31/$S$33*100</f>
        <v>3.1581405414835735E-3</v>
      </c>
      <c r="W31" s="9">
        <v>396153.90000000037</v>
      </c>
      <c r="X31" s="6">
        <f>W31/X44</f>
        <v>120225.15249916553</v>
      </c>
      <c r="Y31" s="9">
        <v>16</v>
      </c>
      <c r="Z31" s="12">
        <f>W31/$W$33*100</f>
        <v>3.0604087137511482E-3</v>
      </c>
      <c r="AA31" s="9">
        <v>395551.50000000093</v>
      </c>
      <c r="AB31" s="6">
        <f>AA31/$AB$44</f>
        <v>123386.20625117005</v>
      </c>
      <c r="AC31" s="9">
        <v>16</v>
      </c>
      <c r="AD31" s="12">
        <f>AA31/$AA$33*100</f>
        <v>3.1484211537970751E-3</v>
      </c>
      <c r="AE31" s="9"/>
      <c r="AF31" s="6" t="e">
        <f t="shared" si="37"/>
        <v>#DIV/0!</v>
      </c>
      <c r="AG31" s="9"/>
      <c r="AH31" s="12" t="e">
        <f t="shared" si="38"/>
        <v>#DIV/0!</v>
      </c>
      <c r="AI31" s="26"/>
      <c r="AJ31" s="31" t="e">
        <f t="shared" si="39"/>
        <v>#DIV/0!</v>
      </c>
      <c r="AK31" s="28"/>
      <c r="AL31" s="12" t="e">
        <f t="shared" si="40"/>
        <v>#DIV/0!</v>
      </c>
      <c r="AM31" s="28"/>
      <c r="AN31" s="31" t="e">
        <f t="shared" si="41"/>
        <v>#DIV/0!</v>
      </c>
      <c r="AO31" s="28"/>
      <c r="AP31" s="12" t="e">
        <f t="shared" si="42"/>
        <v>#DIV/0!</v>
      </c>
      <c r="AQ31" s="9"/>
      <c r="AR31" s="28" t="e">
        <f t="shared" si="43"/>
        <v>#DIV/0!</v>
      </c>
      <c r="AS31" s="9"/>
      <c r="AT31" s="13" t="e">
        <f t="shared" si="44"/>
        <v>#DIV/0!</v>
      </c>
      <c r="AU31" s="9"/>
      <c r="AV31" s="28" t="e">
        <f t="shared" si="45"/>
        <v>#DIV/0!</v>
      </c>
      <c r="AW31" s="9"/>
      <c r="AX31" s="13" t="e">
        <f t="shared" si="46"/>
        <v>#DIV/0!</v>
      </c>
      <c r="AY31" s="87"/>
    </row>
    <row r="32" spans="1:51" s="43" customFormat="1" ht="30" customHeight="1" x14ac:dyDescent="0.35">
      <c r="A32" s="18">
        <v>26</v>
      </c>
      <c r="B32" s="68" t="s">
        <v>26</v>
      </c>
      <c r="C32" s="26">
        <v>6131.580000013113</v>
      </c>
      <c r="D32" s="69">
        <f>C32/$D$44</f>
        <v>1918.3368269602706</v>
      </c>
      <c r="E32" s="26">
        <v>2070</v>
      </c>
      <c r="F32" s="70">
        <f>C32/$C$33*100</f>
        <v>4.4136661926933044E-5</v>
      </c>
      <c r="G32" s="26">
        <v>5784.9600000083447</v>
      </c>
      <c r="H32" s="69">
        <f>G32/$H$44</f>
        <v>1863.7713843900722</v>
      </c>
      <c r="I32" s="26">
        <v>2069</v>
      </c>
      <c r="J32" s="71">
        <f>G32/$G$33*100</f>
        <v>4.2165793933046368E-5</v>
      </c>
      <c r="K32" s="72">
        <v>4856.8699999898672</v>
      </c>
      <c r="L32" s="73">
        <f>K32/$L$44</f>
        <v>1552.9063818870275</v>
      </c>
      <c r="M32" s="74">
        <v>2063</v>
      </c>
      <c r="N32" s="75">
        <f>K32/$K$33*100</f>
        <v>3.5287154039901294E-5</v>
      </c>
      <c r="O32" s="9">
        <v>2449.9799999967217</v>
      </c>
      <c r="P32" s="6">
        <f>O32/$P$44</f>
        <v>781.26853534765837</v>
      </c>
      <c r="Q32" s="74">
        <v>2060</v>
      </c>
      <c r="R32" s="12">
        <f>O32/$O$33*100</f>
        <v>1.8403622568262903E-5</v>
      </c>
      <c r="S32" s="9">
        <v>1856.3100000061095</v>
      </c>
      <c r="T32" s="6">
        <f>S32/$T$44</f>
        <v>578.45190240444663</v>
      </c>
      <c r="U32" s="9">
        <v>2057</v>
      </c>
      <c r="V32" s="15">
        <f>S32/$S$33*100</f>
        <v>1.4008606687309703E-5</v>
      </c>
      <c r="W32" s="74">
        <v>1245.3799999989569</v>
      </c>
      <c r="X32" s="73">
        <f>W32/$X$44</f>
        <v>377.9490759002631</v>
      </c>
      <c r="Y32" s="74">
        <v>2054</v>
      </c>
      <c r="Z32" s="78">
        <f>W32/$W$33*100</f>
        <v>9.6209372264875054E-6</v>
      </c>
      <c r="AA32" s="9">
        <v>1245.3799999952316</v>
      </c>
      <c r="AB32" s="6">
        <f>AA32/$AB$44</f>
        <v>388.47713519097624</v>
      </c>
      <c r="AC32" s="40">
        <v>2046</v>
      </c>
      <c r="AD32" s="12">
        <f>AA32/$AA$33*100</f>
        <v>9.9126933825324389E-6</v>
      </c>
      <c r="AE32" s="9"/>
      <c r="AF32" s="6" t="e">
        <f t="shared" si="37"/>
        <v>#DIV/0!</v>
      </c>
      <c r="AG32" s="40"/>
      <c r="AH32" s="12" t="e">
        <f t="shared" si="38"/>
        <v>#DIV/0!</v>
      </c>
      <c r="AI32" s="26"/>
      <c r="AJ32" s="31" t="e">
        <f t="shared" si="39"/>
        <v>#DIV/0!</v>
      </c>
      <c r="AK32" s="28"/>
      <c r="AL32" s="12" t="e">
        <f t="shared" si="40"/>
        <v>#DIV/0!</v>
      </c>
      <c r="AM32" s="28"/>
      <c r="AN32" s="31" t="e">
        <f t="shared" si="41"/>
        <v>#DIV/0!</v>
      </c>
      <c r="AO32" s="28"/>
      <c r="AP32" s="12" t="e">
        <f t="shared" si="42"/>
        <v>#DIV/0!</v>
      </c>
      <c r="AQ32" s="28"/>
      <c r="AR32" s="28" t="e">
        <f t="shared" si="43"/>
        <v>#DIV/0!</v>
      </c>
      <c r="AS32" s="28"/>
      <c r="AT32" s="12" t="e">
        <f t="shared" si="44"/>
        <v>#DIV/0!</v>
      </c>
      <c r="AU32" s="28"/>
      <c r="AV32" s="28" t="e">
        <f t="shared" si="45"/>
        <v>#DIV/0!</v>
      </c>
      <c r="AW32" s="28"/>
      <c r="AX32" s="12" t="e">
        <f t="shared" si="46"/>
        <v>#DIV/0!</v>
      </c>
      <c r="AY32" s="87"/>
    </row>
    <row r="33" spans="1:51" s="45" customFormat="1" ht="30" customHeight="1" x14ac:dyDescent="0.35">
      <c r="A33" s="7"/>
      <c r="B33" s="44" t="s">
        <v>4</v>
      </c>
      <c r="C33" s="27">
        <f>SUM(C27:C32)+C26+C15</f>
        <v>13892260384.719997</v>
      </c>
      <c r="D33" s="27">
        <f t="shared" ref="D33:AX33" si="47">SUM(D27:D32)+D26+D15</f>
        <v>4346356845.3274097</v>
      </c>
      <c r="E33" s="27">
        <f t="shared" si="47"/>
        <v>278547</v>
      </c>
      <c r="F33" s="27">
        <f t="shared" si="47"/>
        <v>100.00000000000003</v>
      </c>
      <c r="G33" s="27">
        <f>SUM(G27:G32)+G26+G15</f>
        <v>13719556684.250002</v>
      </c>
      <c r="H33" s="27">
        <f t="shared" si="47"/>
        <v>4420102672.202713</v>
      </c>
      <c r="I33" s="27">
        <f t="shared" si="47"/>
        <v>275998</v>
      </c>
      <c r="J33" s="27">
        <f t="shared" si="47"/>
        <v>99.999999999999986</v>
      </c>
      <c r="K33" s="27">
        <f t="shared" si="47"/>
        <v>13763847304.029999</v>
      </c>
      <c r="L33" s="27">
        <f t="shared" si="47"/>
        <v>4400769696.9017773</v>
      </c>
      <c r="M33" s="27">
        <f t="shared" si="47"/>
        <v>269812</v>
      </c>
      <c r="N33" s="27">
        <f t="shared" si="47"/>
        <v>100.00000000000001</v>
      </c>
      <c r="O33" s="27">
        <f t="shared" si="47"/>
        <v>13312487750.219997</v>
      </c>
      <c r="P33" s="27">
        <f t="shared" si="47"/>
        <v>4245188861.3221083</v>
      </c>
      <c r="Q33" s="27">
        <f t="shared" si="47"/>
        <v>260541</v>
      </c>
      <c r="R33" s="27">
        <f t="shared" si="47"/>
        <v>100.00000000000003</v>
      </c>
      <c r="S33" s="27">
        <f t="shared" si="47"/>
        <v>13251210783.780001</v>
      </c>
      <c r="T33" s="27">
        <f t="shared" si="47"/>
        <v>4129260784.5751147</v>
      </c>
      <c r="U33" s="27">
        <f t="shared" si="47"/>
        <v>257283</v>
      </c>
      <c r="V33" s="27">
        <f t="shared" si="47"/>
        <v>100</v>
      </c>
      <c r="W33" s="27">
        <f>SUM(W27:W32)+W26+W15</f>
        <v>12944476932.769999</v>
      </c>
      <c r="X33" s="27">
        <f t="shared" si="47"/>
        <v>3928401849.0394831</v>
      </c>
      <c r="Y33" s="27">
        <f t="shared" si="47"/>
        <v>254046</v>
      </c>
      <c r="Z33" s="27">
        <f t="shared" si="47"/>
        <v>100.00000000000003</v>
      </c>
      <c r="AA33" s="27">
        <f t="shared" si="47"/>
        <v>12563487560.200001</v>
      </c>
      <c r="AB33" s="27">
        <f t="shared" si="47"/>
        <v>3918986699.1702547</v>
      </c>
      <c r="AC33" s="27">
        <f t="shared" si="47"/>
        <v>246892</v>
      </c>
      <c r="AD33" s="27">
        <f t="shared" si="47"/>
        <v>100</v>
      </c>
      <c r="AE33" s="27">
        <f t="shared" si="47"/>
        <v>0</v>
      </c>
      <c r="AF33" s="27" t="e">
        <f t="shared" si="47"/>
        <v>#DIV/0!</v>
      </c>
      <c r="AG33" s="27">
        <f t="shared" si="47"/>
        <v>0</v>
      </c>
      <c r="AH33" s="27" t="e">
        <f t="shared" si="47"/>
        <v>#DIV/0!</v>
      </c>
      <c r="AI33" s="27">
        <f t="shared" si="47"/>
        <v>0</v>
      </c>
      <c r="AJ33" s="27" t="e">
        <f t="shared" si="47"/>
        <v>#DIV/0!</v>
      </c>
      <c r="AK33" s="27">
        <f t="shared" si="47"/>
        <v>0</v>
      </c>
      <c r="AL33" s="27" t="e">
        <f t="shared" si="47"/>
        <v>#DIV/0!</v>
      </c>
      <c r="AM33" s="27">
        <f t="shared" si="47"/>
        <v>0</v>
      </c>
      <c r="AN33" s="27" t="e">
        <f t="shared" si="47"/>
        <v>#DIV/0!</v>
      </c>
      <c r="AO33" s="27">
        <f t="shared" si="47"/>
        <v>0</v>
      </c>
      <c r="AP33" s="27" t="e">
        <f t="shared" si="47"/>
        <v>#DIV/0!</v>
      </c>
      <c r="AQ33" s="27">
        <f t="shared" si="47"/>
        <v>0</v>
      </c>
      <c r="AR33" s="27" t="e">
        <f t="shared" si="47"/>
        <v>#DIV/0!</v>
      </c>
      <c r="AS33" s="27">
        <f t="shared" si="47"/>
        <v>0</v>
      </c>
      <c r="AT33" s="27" t="e">
        <f t="shared" si="47"/>
        <v>#DIV/0!</v>
      </c>
      <c r="AU33" s="27">
        <f t="shared" si="47"/>
        <v>0</v>
      </c>
      <c r="AV33" s="27" t="e">
        <f t="shared" si="47"/>
        <v>#DIV/0!</v>
      </c>
      <c r="AW33" s="27">
        <f t="shared" si="47"/>
        <v>0</v>
      </c>
      <c r="AX33" s="27" t="e">
        <f t="shared" si="47"/>
        <v>#DIV/0!</v>
      </c>
      <c r="AY33" s="90"/>
    </row>
    <row r="34" spans="1:51" x14ac:dyDescent="0.35">
      <c r="A34" s="60"/>
      <c r="B34" s="2"/>
      <c r="AI34" s="33"/>
      <c r="AJ34" s="33"/>
      <c r="AK34" s="33"/>
      <c r="AP34" s="10"/>
      <c r="AQ34" s="63"/>
      <c r="AR34" s="63"/>
      <c r="AS34" s="63"/>
    </row>
    <row r="35" spans="1:51" x14ac:dyDescent="0.35">
      <c r="A35" s="60" t="s">
        <v>32</v>
      </c>
      <c r="B35" s="2"/>
      <c r="AP35" s="10"/>
      <c r="AQ35" s="63"/>
      <c r="AR35" s="63"/>
      <c r="AS35" s="63"/>
    </row>
    <row r="36" spans="1:51" x14ac:dyDescent="0.35">
      <c r="A36" s="57" t="s">
        <v>31</v>
      </c>
      <c r="B36" s="3"/>
      <c r="C36" s="30"/>
      <c r="D36" s="30"/>
      <c r="E36" s="30"/>
      <c r="F36" s="4"/>
      <c r="G36" s="30"/>
      <c r="H36" s="30"/>
      <c r="I36" s="30"/>
      <c r="J36" s="4"/>
      <c r="K36" s="30"/>
      <c r="L36" s="30"/>
      <c r="M36" s="30"/>
      <c r="N36" s="4"/>
      <c r="O36" s="30"/>
      <c r="P36" s="30"/>
      <c r="Q36" s="30"/>
      <c r="R36" s="4"/>
      <c r="S36" s="30"/>
      <c r="T36" s="30"/>
      <c r="U36" s="30"/>
      <c r="V36" s="4"/>
      <c r="W36" s="30"/>
      <c r="X36" s="30"/>
      <c r="Y36" s="30"/>
      <c r="Z36" s="4"/>
      <c r="AA36" s="30"/>
      <c r="AB36" s="30"/>
      <c r="AC36" s="30"/>
      <c r="AD36" s="4"/>
      <c r="AE36" s="30"/>
      <c r="AF36" s="30"/>
      <c r="AG36" s="30"/>
      <c r="AH36" s="4"/>
      <c r="AI36" s="30"/>
      <c r="AP36" s="10"/>
      <c r="AQ36" s="63"/>
      <c r="AR36" s="63"/>
      <c r="AS36" s="63"/>
    </row>
    <row r="37" spans="1:51" s="3" customFormat="1" x14ac:dyDescent="0.35">
      <c r="A37" s="110" t="s">
        <v>51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30"/>
      <c r="X37" s="30"/>
      <c r="Y37" s="30"/>
      <c r="Z37" s="4"/>
      <c r="AA37" s="30"/>
      <c r="AB37" s="30"/>
      <c r="AC37" s="30"/>
      <c r="AD37" s="4"/>
      <c r="AE37" s="30"/>
      <c r="AF37" s="30"/>
      <c r="AG37" s="30"/>
      <c r="AH37" s="4"/>
      <c r="AI37" s="30"/>
      <c r="AJ37" s="30"/>
      <c r="AK37" s="30"/>
      <c r="AL37" s="4"/>
      <c r="AM37" s="30"/>
      <c r="AN37" s="30"/>
      <c r="AO37" s="30"/>
      <c r="AP37" s="4"/>
      <c r="AQ37" s="30"/>
      <c r="AR37" s="30"/>
      <c r="AS37" s="30"/>
      <c r="AT37" s="4"/>
      <c r="AU37" s="4"/>
      <c r="AV37" s="4"/>
      <c r="AW37" s="4"/>
      <c r="AX37" s="4"/>
      <c r="AY37" s="91"/>
    </row>
    <row r="38" spans="1:51" x14ac:dyDescent="0.35">
      <c r="A38" s="57"/>
      <c r="B38" s="3"/>
      <c r="C38" s="57"/>
      <c r="D38" s="57"/>
      <c r="E38" s="57"/>
      <c r="F38" s="3"/>
      <c r="G38" s="57"/>
      <c r="H38" s="57"/>
      <c r="I38" s="57"/>
      <c r="J38" s="3"/>
      <c r="K38" s="57"/>
      <c r="L38" s="57"/>
      <c r="M38" s="57"/>
      <c r="N38" s="3"/>
      <c r="O38" s="57"/>
      <c r="P38" s="57"/>
      <c r="Q38" s="57"/>
      <c r="R38" s="3"/>
      <c r="S38" s="57"/>
      <c r="T38" s="57"/>
      <c r="U38" s="57"/>
      <c r="V38" s="3"/>
      <c r="AP38" s="10"/>
      <c r="AQ38" s="63"/>
      <c r="AR38" s="63"/>
      <c r="AS38" s="63"/>
    </row>
    <row r="39" spans="1:51" x14ac:dyDescent="0.35">
      <c r="A39" s="60"/>
      <c r="B39" s="2"/>
      <c r="AP39" s="10"/>
      <c r="AQ39" s="63"/>
      <c r="AR39" s="63"/>
      <c r="AS39" s="63"/>
    </row>
    <row r="40" spans="1:51" x14ac:dyDescent="0.35">
      <c r="A40" s="61"/>
      <c r="AP40" s="10"/>
      <c r="AQ40" s="63"/>
      <c r="AR40" s="63"/>
      <c r="AS40" s="63"/>
    </row>
    <row r="41" spans="1:51" x14ac:dyDescent="0.35">
      <c r="AP41" s="10"/>
      <c r="AQ41" s="63"/>
      <c r="AR41" s="63"/>
      <c r="AS41" s="63"/>
    </row>
    <row r="42" spans="1:51" x14ac:dyDescent="0.35">
      <c r="AP42" s="10"/>
      <c r="AQ42" s="63"/>
      <c r="AR42" s="63"/>
      <c r="AS42" s="63"/>
    </row>
    <row r="43" spans="1:51" ht="24" thickBot="1" x14ac:dyDescent="0.4">
      <c r="AP43" s="10"/>
      <c r="AQ43" s="63"/>
      <c r="AR43" s="63"/>
      <c r="AS43" s="63"/>
    </row>
    <row r="44" spans="1:51" ht="24.75" thickTop="1" thickBot="1" x14ac:dyDescent="0.4">
      <c r="C44" s="36" t="s">
        <v>30</v>
      </c>
      <c r="D44" s="62">
        <v>3.1962999999999999</v>
      </c>
      <c r="G44" s="105" t="s">
        <v>50</v>
      </c>
      <c r="H44" s="106">
        <v>3.1038999999999999</v>
      </c>
      <c r="K44" s="36" t="s">
        <v>50</v>
      </c>
      <c r="L44" s="62">
        <v>3.1276000000000002</v>
      </c>
      <c r="O44" s="36" t="s">
        <v>30</v>
      </c>
      <c r="P44" s="62">
        <v>3.1358999999999999</v>
      </c>
      <c r="S44" s="36" t="s">
        <v>30</v>
      </c>
      <c r="T44" s="62">
        <v>3.2090999999999998</v>
      </c>
      <c r="W44" s="36" t="s">
        <v>30</v>
      </c>
      <c r="X44" s="56">
        <v>3.2951000000000001</v>
      </c>
      <c r="AA44" s="36" t="s">
        <v>30</v>
      </c>
      <c r="AB44" s="56">
        <v>3.2058</v>
      </c>
      <c r="AE44" s="36" t="s">
        <v>30</v>
      </c>
      <c r="AF44" s="56">
        <v>0</v>
      </c>
      <c r="AI44" s="36" t="s">
        <v>30</v>
      </c>
      <c r="AJ44" s="56">
        <v>0</v>
      </c>
      <c r="AM44" s="92" t="s">
        <v>30</v>
      </c>
      <c r="AN44" s="93">
        <v>0</v>
      </c>
      <c r="AP44" s="10"/>
      <c r="AQ44" s="92" t="s">
        <v>30</v>
      </c>
      <c r="AR44" s="93">
        <v>0</v>
      </c>
      <c r="AS44" s="63"/>
      <c r="AU44" s="23" t="s">
        <v>30</v>
      </c>
      <c r="AV44" s="24">
        <v>0</v>
      </c>
    </row>
    <row r="45" spans="1:51" ht="24" thickTop="1" x14ac:dyDescent="0.35">
      <c r="AP45" s="10"/>
      <c r="AQ45" s="63"/>
      <c r="AR45" s="63"/>
      <c r="AS45" s="63"/>
    </row>
    <row r="46" spans="1:51" x14ac:dyDescent="0.35">
      <c r="AP46" s="10"/>
      <c r="AQ46" s="63"/>
      <c r="AR46" s="63"/>
      <c r="AS46" s="63"/>
    </row>
    <row r="47" spans="1:51" x14ac:dyDescent="0.35">
      <c r="AP47" s="10"/>
      <c r="AQ47" s="63"/>
      <c r="AR47" s="63"/>
      <c r="AS47" s="63"/>
    </row>
    <row r="48" spans="1:51" x14ac:dyDescent="0.35">
      <c r="AP48" s="10"/>
      <c r="AQ48" s="63"/>
      <c r="AR48" s="63"/>
      <c r="AS48" s="63"/>
    </row>
    <row r="49" spans="2:45" x14ac:dyDescent="0.35">
      <c r="AP49" s="10"/>
      <c r="AQ49" s="63"/>
      <c r="AR49" s="63"/>
      <c r="AS49" s="63"/>
    </row>
    <row r="50" spans="2:45" x14ac:dyDescent="0.35">
      <c r="AP50" s="10"/>
      <c r="AQ50" s="63"/>
      <c r="AR50" s="63"/>
      <c r="AS50" s="63"/>
    </row>
    <row r="51" spans="2:45" x14ac:dyDescent="0.35">
      <c r="B51" s="5"/>
      <c r="AP51" s="10"/>
      <c r="AQ51" s="63"/>
      <c r="AR51" s="63"/>
      <c r="AS51" s="63"/>
    </row>
    <row r="52" spans="2:45" x14ac:dyDescent="0.35">
      <c r="AP52" s="10"/>
      <c r="AQ52" s="63"/>
      <c r="AR52" s="63"/>
      <c r="AS52" s="63"/>
    </row>
  </sheetData>
  <sortState ref="A6:AD32">
    <sortCondition descending="1" ref="AA6:AA32"/>
  </sortState>
  <mergeCells count="2">
    <mergeCell ref="A1:AT1"/>
    <mergeCell ref="A37:V37"/>
  </mergeCells>
  <phoneticPr fontId="0" type="noConversion"/>
  <printOptions horizontalCentered="1"/>
  <pageMargins left="0" right="0" top="0.39370078740157483" bottom="0" header="0.11811023622047245" footer="0.11811023622047245"/>
  <pageSetup paperSize="9" scale="54" orientation="portrait" r:id="rId1"/>
  <headerFooter alignWithMargins="0"/>
  <colBreaks count="1" manualBreakCount="1">
    <brk id="10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Abel Leasing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Greicy Teixeira</cp:lastModifiedBy>
  <cp:lastPrinted>2017-11-14T11:35:46Z</cp:lastPrinted>
  <dcterms:created xsi:type="dcterms:W3CDTF">2005-03-01T12:13:40Z</dcterms:created>
  <dcterms:modified xsi:type="dcterms:W3CDTF">2017-11-14T17:43:40Z</dcterms:modified>
</cp:coreProperties>
</file>